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360" windowHeight="7755"/>
  </bookViews>
  <sheets>
    <sheet name="Summary and data results" sheetId="3" r:id="rId1"/>
    <sheet name="Main data" sheetId="4" r:id="rId2"/>
    <sheet name="Data separated for CTS cuts" sheetId="5" r:id="rId3"/>
    <sheet name="Additional data and notes" sheetId="1" r:id="rId4"/>
  </sheets>
  <definedNames>
    <definedName name="_xlnm._FilterDatabase" localSheetId="3" hidden="1">'Additional data and notes'!$A$1:$T$1</definedName>
    <definedName name="_xlnm._FilterDatabase" localSheetId="1" hidden="1">'Main data'!$A$1:$AK$1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U282" i="5"/>
  <c r="T282"/>
  <c r="P282"/>
  <c r="O282"/>
  <c r="K282"/>
  <c r="J282"/>
  <c r="F282"/>
  <c r="E282"/>
  <c r="L280"/>
  <c r="M280" s="1"/>
  <c r="G280"/>
  <c r="H280" s="1"/>
  <c r="L279"/>
  <c r="M279" s="1"/>
  <c r="G279"/>
  <c r="H279" s="1"/>
  <c r="L278"/>
  <c r="M278" s="1"/>
  <c r="G278"/>
  <c r="H278" s="1"/>
  <c r="L277"/>
  <c r="M277" s="1"/>
  <c r="G277"/>
  <c r="H277" s="1"/>
  <c r="L276"/>
  <c r="M276" s="1"/>
  <c r="G276"/>
  <c r="H276" s="1"/>
  <c r="L275"/>
  <c r="M275" s="1"/>
  <c r="G275"/>
  <c r="H275" s="1"/>
  <c r="L274"/>
  <c r="M274" s="1"/>
  <c r="G274"/>
  <c r="H274" s="1"/>
  <c r="L273"/>
  <c r="M273" s="1"/>
  <c r="G273"/>
  <c r="H273" s="1"/>
  <c r="L272"/>
  <c r="M272" s="1"/>
  <c r="G272"/>
  <c r="H272" s="1"/>
  <c r="L271"/>
  <c r="M271" s="1"/>
  <c r="G271"/>
  <c r="H271" s="1"/>
  <c r="L270"/>
  <c r="M270" s="1"/>
  <c r="G270"/>
  <c r="H270" s="1"/>
  <c r="L269"/>
  <c r="M269" s="1"/>
  <c r="G269"/>
  <c r="H269" s="1"/>
  <c r="L268"/>
  <c r="M268" s="1"/>
  <c r="G268"/>
  <c r="H268" s="1"/>
  <c r="L267"/>
  <c r="M267" s="1"/>
  <c r="G267"/>
  <c r="H267" s="1"/>
  <c r="L266"/>
  <c r="M266" s="1"/>
  <c r="G266"/>
  <c r="H266" s="1"/>
  <c r="L265"/>
  <c r="M265" s="1"/>
  <c r="G265"/>
  <c r="H265" s="1"/>
  <c r="L264"/>
  <c r="M264" s="1"/>
  <c r="G264"/>
  <c r="H264" s="1"/>
  <c r="L263"/>
  <c r="M263" s="1"/>
  <c r="G263"/>
  <c r="H263" s="1"/>
  <c r="L262"/>
  <c r="M262" s="1"/>
  <c r="G262"/>
  <c r="H262" s="1"/>
  <c r="L261"/>
  <c r="M261" s="1"/>
  <c r="G261"/>
  <c r="H261" s="1"/>
  <c r="L260"/>
  <c r="M260" s="1"/>
  <c r="G260"/>
  <c r="H260" s="1"/>
  <c r="L259"/>
  <c r="M259" s="1"/>
  <c r="G259"/>
  <c r="H259" s="1"/>
  <c r="L258"/>
  <c r="M258" s="1"/>
  <c r="G258"/>
  <c r="H258" s="1"/>
  <c r="L257"/>
  <c r="M257" s="1"/>
  <c r="G257"/>
  <c r="H257" s="1"/>
  <c r="L256"/>
  <c r="M256" s="1"/>
  <c r="G256"/>
  <c r="H256" s="1"/>
  <c r="L255"/>
  <c r="M255" s="1"/>
  <c r="G255"/>
  <c r="H255" s="1"/>
  <c r="L254"/>
  <c r="M254" s="1"/>
  <c r="G254"/>
  <c r="H254" s="1"/>
  <c r="L253"/>
  <c r="M253" s="1"/>
  <c r="G253"/>
  <c r="H253" s="1"/>
  <c r="L252"/>
  <c r="M252" s="1"/>
  <c r="G252"/>
  <c r="H252" s="1"/>
  <c r="L251"/>
  <c r="M251" s="1"/>
  <c r="G251"/>
  <c r="H251" s="1"/>
  <c r="L250"/>
  <c r="M250" s="1"/>
  <c r="G250"/>
  <c r="H250" s="1"/>
  <c r="L249"/>
  <c r="M249" s="1"/>
  <c r="G249"/>
  <c r="H249" s="1"/>
  <c r="L248"/>
  <c r="M248" s="1"/>
  <c r="G248"/>
  <c r="H248" s="1"/>
  <c r="L247"/>
  <c r="M247" s="1"/>
  <c r="G247"/>
  <c r="H247" s="1"/>
  <c r="L246"/>
  <c r="M246" s="1"/>
  <c r="G246"/>
  <c r="H246" s="1"/>
  <c r="L245"/>
  <c r="M245" s="1"/>
  <c r="G245"/>
  <c r="H245" s="1"/>
  <c r="L244"/>
  <c r="M244" s="1"/>
  <c r="G244"/>
  <c r="H244" s="1"/>
  <c r="L243"/>
  <c r="M243" s="1"/>
  <c r="G243"/>
  <c r="H243" s="1"/>
  <c r="L242"/>
  <c r="M242" s="1"/>
  <c r="G242"/>
  <c r="H242" s="1"/>
  <c r="L241"/>
  <c r="M241" s="1"/>
  <c r="G241"/>
  <c r="H241" s="1"/>
  <c r="L240"/>
  <c r="M240" s="1"/>
  <c r="G240"/>
  <c r="H240" s="1"/>
  <c r="L239"/>
  <c r="M239" s="1"/>
  <c r="G239"/>
  <c r="H239" s="1"/>
  <c r="L238"/>
  <c r="M238" s="1"/>
  <c r="G238"/>
  <c r="H238" s="1"/>
  <c r="L237"/>
  <c r="M237" s="1"/>
  <c r="G237"/>
  <c r="H237" s="1"/>
  <c r="L236"/>
  <c r="M236" s="1"/>
  <c r="G236"/>
  <c r="H236" s="1"/>
  <c r="L235"/>
  <c r="M235" s="1"/>
  <c r="G235"/>
  <c r="H235" s="1"/>
  <c r="L234"/>
  <c r="M234" s="1"/>
  <c r="G234"/>
  <c r="H234" s="1"/>
  <c r="L233"/>
  <c r="M233" s="1"/>
  <c r="G233"/>
  <c r="H233" s="1"/>
  <c r="L232"/>
  <c r="M232" s="1"/>
  <c r="G232"/>
  <c r="H232" s="1"/>
  <c r="L231"/>
  <c r="M231" s="1"/>
  <c r="G231"/>
  <c r="H231" s="1"/>
  <c r="L230"/>
  <c r="M230" s="1"/>
  <c r="G230"/>
  <c r="H230" s="1"/>
  <c r="L229"/>
  <c r="M229" s="1"/>
  <c r="G229"/>
  <c r="H229" s="1"/>
  <c r="L228"/>
  <c r="M228" s="1"/>
  <c r="G228"/>
  <c r="H228" s="1"/>
  <c r="L227"/>
  <c r="M227" s="1"/>
  <c r="G227"/>
  <c r="H227" s="1"/>
  <c r="L226"/>
  <c r="M226" s="1"/>
  <c r="G226"/>
  <c r="H226" s="1"/>
  <c r="L225"/>
  <c r="M225" s="1"/>
  <c r="G225"/>
  <c r="H225" s="1"/>
  <c r="L224"/>
  <c r="M224" s="1"/>
  <c r="G224"/>
  <c r="H224" s="1"/>
  <c r="L223"/>
  <c r="M223" s="1"/>
  <c r="G223"/>
  <c r="H223" s="1"/>
  <c r="L222"/>
  <c r="M222" s="1"/>
  <c r="G222"/>
  <c r="H222" s="1"/>
  <c r="L221"/>
  <c r="M221" s="1"/>
  <c r="G221"/>
  <c r="H221" s="1"/>
  <c r="L220"/>
  <c r="M220" s="1"/>
  <c r="G220"/>
  <c r="H220" s="1"/>
  <c r="R219"/>
  <c r="Q219"/>
  <c r="L219"/>
  <c r="M219" s="1"/>
  <c r="G219"/>
  <c r="H219" s="1"/>
  <c r="W218"/>
  <c r="V218"/>
  <c r="R218"/>
  <c r="Q218"/>
  <c r="L218"/>
  <c r="M218" s="1"/>
  <c r="G218"/>
  <c r="H218" s="1"/>
  <c r="W217"/>
  <c r="V217"/>
  <c r="R217"/>
  <c r="Q217"/>
  <c r="L217"/>
  <c r="M217" s="1"/>
  <c r="G217"/>
  <c r="H217" s="1"/>
  <c r="W216"/>
  <c r="V216"/>
  <c r="R216"/>
  <c r="Q216"/>
  <c r="L216"/>
  <c r="M216" s="1"/>
  <c r="G216"/>
  <c r="H216" s="1"/>
  <c r="W215"/>
  <c r="V215"/>
  <c r="R215"/>
  <c r="Q215"/>
  <c r="L215"/>
  <c r="M215" s="1"/>
  <c r="G215"/>
  <c r="H215" s="1"/>
  <c r="W214"/>
  <c r="V214"/>
  <c r="R214"/>
  <c r="Q214"/>
  <c r="L214"/>
  <c r="M214" s="1"/>
  <c r="G214"/>
  <c r="H214" s="1"/>
  <c r="W213"/>
  <c r="V213"/>
  <c r="R213"/>
  <c r="Q213"/>
  <c r="L213"/>
  <c r="M213" s="1"/>
  <c r="G213"/>
  <c r="H213" s="1"/>
  <c r="W212"/>
  <c r="V212"/>
  <c r="R212"/>
  <c r="Q212"/>
  <c r="L212"/>
  <c r="G212"/>
  <c r="U209"/>
  <c r="T209"/>
  <c r="V209" s="1"/>
  <c r="W209" s="1"/>
  <c r="P209"/>
  <c r="O209"/>
  <c r="Q209" s="1"/>
  <c r="R209" s="1"/>
  <c r="K209"/>
  <c r="J209"/>
  <c r="F209"/>
  <c r="E209"/>
  <c r="L207"/>
  <c r="M207" s="1"/>
  <c r="G207"/>
  <c r="H207" s="1"/>
  <c r="L206"/>
  <c r="M206" s="1"/>
  <c r="G206"/>
  <c r="H206" s="1"/>
  <c r="L205"/>
  <c r="M205" s="1"/>
  <c r="G205"/>
  <c r="H205" s="1"/>
  <c r="L204"/>
  <c r="M204" s="1"/>
  <c r="G204"/>
  <c r="H204" s="1"/>
  <c r="L203"/>
  <c r="M203" s="1"/>
  <c r="G203"/>
  <c r="H203" s="1"/>
  <c r="L202"/>
  <c r="M202" s="1"/>
  <c r="G202"/>
  <c r="H202" s="1"/>
  <c r="L201"/>
  <c r="M201" s="1"/>
  <c r="G201"/>
  <c r="H201" s="1"/>
  <c r="W200"/>
  <c r="V200"/>
  <c r="R200"/>
  <c r="Q200"/>
  <c r="L200"/>
  <c r="M200" s="1"/>
  <c r="G200"/>
  <c r="H200" s="1"/>
  <c r="L199"/>
  <c r="M199" s="1"/>
  <c r="G199"/>
  <c r="H199" s="1"/>
  <c r="W198"/>
  <c r="V198"/>
  <c r="R198"/>
  <c r="Q198"/>
  <c r="L198"/>
  <c r="M198" s="1"/>
  <c r="G198"/>
  <c r="H198" s="1"/>
  <c r="L197"/>
  <c r="M197" s="1"/>
  <c r="G197"/>
  <c r="H197" s="1"/>
  <c r="L196"/>
  <c r="M196" s="1"/>
  <c r="G196"/>
  <c r="H196" s="1"/>
  <c r="L195"/>
  <c r="M195" s="1"/>
  <c r="G195"/>
  <c r="H195" s="1"/>
  <c r="L194"/>
  <c r="M194" s="1"/>
  <c r="G194"/>
  <c r="H194" s="1"/>
  <c r="L193"/>
  <c r="M193" s="1"/>
  <c r="G193"/>
  <c r="H193" s="1"/>
  <c r="L192"/>
  <c r="M192" s="1"/>
  <c r="G192"/>
  <c r="H192" s="1"/>
  <c r="L191"/>
  <c r="M191" s="1"/>
  <c r="G191"/>
  <c r="H191" s="1"/>
  <c r="L190"/>
  <c r="M190" s="1"/>
  <c r="G190"/>
  <c r="H190" s="1"/>
  <c r="L189"/>
  <c r="M189" s="1"/>
  <c r="G189"/>
  <c r="H189" s="1"/>
  <c r="L188"/>
  <c r="M188" s="1"/>
  <c r="G188"/>
  <c r="H188" s="1"/>
  <c r="L187"/>
  <c r="M187" s="1"/>
  <c r="G187"/>
  <c r="H187" s="1"/>
  <c r="L186"/>
  <c r="M186" s="1"/>
  <c r="G186"/>
  <c r="H186" s="1"/>
  <c r="L185"/>
  <c r="M185" s="1"/>
  <c r="G185"/>
  <c r="H185" s="1"/>
  <c r="W184"/>
  <c r="V184"/>
  <c r="R184"/>
  <c r="Q184"/>
  <c r="L184"/>
  <c r="M184" s="1"/>
  <c r="G184"/>
  <c r="H184" s="1"/>
  <c r="L183"/>
  <c r="M183" s="1"/>
  <c r="G183"/>
  <c r="H183" s="1"/>
  <c r="L182"/>
  <c r="M182" s="1"/>
  <c r="G182"/>
  <c r="H182" s="1"/>
  <c r="L181"/>
  <c r="M181" s="1"/>
  <c r="G181"/>
  <c r="H181" s="1"/>
  <c r="L180"/>
  <c r="M180" s="1"/>
  <c r="G180"/>
  <c r="H180" s="1"/>
  <c r="L179"/>
  <c r="M179" s="1"/>
  <c r="G179"/>
  <c r="H179" s="1"/>
  <c r="L178"/>
  <c r="M178" s="1"/>
  <c r="G178"/>
  <c r="H178" s="1"/>
  <c r="L177"/>
  <c r="M177" s="1"/>
  <c r="G177"/>
  <c r="H177" s="1"/>
  <c r="L176"/>
  <c r="M176" s="1"/>
  <c r="G176"/>
  <c r="H176" s="1"/>
  <c r="L175"/>
  <c r="M175" s="1"/>
  <c r="G175"/>
  <c r="H175" s="1"/>
  <c r="L174"/>
  <c r="M174" s="1"/>
  <c r="G174"/>
  <c r="H174" s="1"/>
  <c r="L173"/>
  <c r="M173" s="1"/>
  <c r="G173"/>
  <c r="H173" s="1"/>
  <c r="L172"/>
  <c r="M172" s="1"/>
  <c r="G172"/>
  <c r="H172" s="1"/>
  <c r="L171"/>
  <c r="M171" s="1"/>
  <c r="G171"/>
  <c r="H171" s="1"/>
  <c r="L170"/>
  <c r="M170" s="1"/>
  <c r="G170"/>
  <c r="H170" s="1"/>
  <c r="L169"/>
  <c r="M169" s="1"/>
  <c r="G169"/>
  <c r="H169" s="1"/>
  <c r="L168"/>
  <c r="M168" s="1"/>
  <c r="G168"/>
  <c r="H168" s="1"/>
  <c r="L167"/>
  <c r="M167" s="1"/>
  <c r="G167"/>
  <c r="H167" s="1"/>
  <c r="L166"/>
  <c r="M166" s="1"/>
  <c r="G166"/>
  <c r="H166" s="1"/>
  <c r="L165"/>
  <c r="M165" s="1"/>
  <c r="G165"/>
  <c r="H165" s="1"/>
  <c r="L164"/>
  <c r="M164" s="1"/>
  <c r="G164"/>
  <c r="H164" s="1"/>
  <c r="L163"/>
  <c r="M163" s="1"/>
  <c r="G163"/>
  <c r="H163" s="1"/>
  <c r="L162"/>
  <c r="M162" s="1"/>
  <c r="G162"/>
  <c r="H162" s="1"/>
  <c r="L161"/>
  <c r="M161" s="1"/>
  <c r="G161"/>
  <c r="H161" s="1"/>
  <c r="L160"/>
  <c r="M160" s="1"/>
  <c r="G160"/>
  <c r="H160" s="1"/>
  <c r="L159"/>
  <c r="M159" s="1"/>
  <c r="G159"/>
  <c r="H159" s="1"/>
  <c r="L158"/>
  <c r="M158" s="1"/>
  <c r="G158"/>
  <c r="H158" s="1"/>
  <c r="L157"/>
  <c r="M157" s="1"/>
  <c r="G157"/>
  <c r="H157" s="1"/>
  <c r="L156"/>
  <c r="M156" s="1"/>
  <c r="G156"/>
  <c r="H156" s="1"/>
  <c r="L155"/>
  <c r="M155" s="1"/>
  <c r="G155"/>
  <c r="H155" s="1"/>
  <c r="L154"/>
  <c r="M154" s="1"/>
  <c r="G154"/>
  <c r="H154" s="1"/>
  <c r="L153"/>
  <c r="M153" s="1"/>
  <c r="G153"/>
  <c r="H153" s="1"/>
  <c r="L152"/>
  <c r="M152" s="1"/>
  <c r="G152"/>
  <c r="H152" s="1"/>
  <c r="L151"/>
  <c r="M151" s="1"/>
  <c r="G151"/>
  <c r="H151" s="1"/>
  <c r="L150"/>
  <c r="M150" s="1"/>
  <c r="G150"/>
  <c r="H150" s="1"/>
  <c r="L149"/>
  <c r="M149" s="1"/>
  <c r="G149"/>
  <c r="H149" s="1"/>
  <c r="L148"/>
  <c r="M148" s="1"/>
  <c r="G148"/>
  <c r="H148" s="1"/>
  <c r="L147"/>
  <c r="M147" s="1"/>
  <c r="G147"/>
  <c r="H147" s="1"/>
  <c r="L146"/>
  <c r="M146" s="1"/>
  <c r="G146"/>
  <c r="H146" s="1"/>
  <c r="L145"/>
  <c r="M145" s="1"/>
  <c r="G145"/>
  <c r="H145" s="1"/>
  <c r="L144"/>
  <c r="M144" s="1"/>
  <c r="G144"/>
  <c r="H144" s="1"/>
  <c r="L143"/>
  <c r="M143" s="1"/>
  <c r="G143"/>
  <c r="H143" s="1"/>
  <c r="L142"/>
  <c r="M142" s="1"/>
  <c r="G142"/>
  <c r="H142" s="1"/>
  <c r="L141"/>
  <c r="M141" s="1"/>
  <c r="G141"/>
  <c r="H141" s="1"/>
  <c r="L140"/>
  <c r="M140" s="1"/>
  <c r="G140"/>
  <c r="H140" s="1"/>
  <c r="L139"/>
  <c r="M139" s="1"/>
  <c r="G139"/>
  <c r="H139" s="1"/>
  <c r="L138"/>
  <c r="M138" s="1"/>
  <c r="G138"/>
  <c r="H138" s="1"/>
  <c r="L137"/>
  <c r="M137" s="1"/>
  <c r="G137"/>
  <c r="H137" s="1"/>
  <c r="L136"/>
  <c r="M136" s="1"/>
  <c r="G136"/>
  <c r="H136" s="1"/>
  <c r="L135"/>
  <c r="M135" s="1"/>
  <c r="G135"/>
  <c r="H135" s="1"/>
  <c r="L134"/>
  <c r="M134" s="1"/>
  <c r="G134"/>
  <c r="H134" s="1"/>
  <c r="L133"/>
  <c r="M133" s="1"/>
  <c r="G133"/>
  <c r="H133" s="1"/>
  <c r="L132"/>
  <c r="M132" s="1"/>
  <c r="G132"/>
  <c r="H132" s="1"/>
  <c r="L131"/>
  <c r="M131" s="1"/>
  <c r="G131"/>
  <c r="H131" s="1"/>
  <c r="L130"/>
  <c r="M130" s="1"/>
  <c r="G130"/>
  <c r="H130" s="1"/>
  <c r="L129"/>
  <c r="M129" s="1"/>
  <c r="G129"/>
  <c r="H129" s="1"/>
  <c r="R128"/>
  <c r="Q128"/>
  <c r="L128"/>
  <c r="M128" s="1"/>
  <c r="G128"/>
  <c r="H128" s="1"/>
  <c r="R127"/>
  <c r="Q127"/>
  <c r="L127"/>
  <c r="M127" s="1"/>
  <c r="G127"/>
  <c r="H127" s="1"/>
  <c r="W126"/>
  <c r="V126"/>
  <c r="R126"/>
  <c r="Q126"/>
  <c r="L126"/>
  <c r="M126" s="1"/>
  <c r="G126"/>
  <c r="H126" s="1"/>
  <c r="W125"/>
  <c r="V125"/>
  <c r="R125"/>
  <c r="Q125"/>
  <c r="L125"/>
  <c r="M125" s="1"/>
  <c r="G125"/>
  <c r="H125" s="1"/>
  <c r="W124"/>
  <c r="V124"/>
  <c r="R124"/>
  <c r="Q124"/>
  <c r="L124"/>
  <c r="M124" s="1"/>
  <c r="G124"/>
  <c r="H124" s="1"/>
  <c r="W123"/>
  <c r="V123"/>
  <c r="R123"/>
  <c r="Q123"/>
  <c r="L123"/>
  <c r="M123" s="1"/>
  <c r="G123"/>
  <c r="H123" s="1"/>
  <c r="W122"/>
  <c r="V122"/>
  <c r="R122"/>
  <c r="Q122"/>
  <c r="L122"/>
  <c r="M122" s="1"/>
  <c r="G122"/>
  <c r="H122" s="1"/>
  <c r="L121"/>
  <c r="M121" s="1"/>
  <c r="G121"/>
  <c r="H121" s="1"/>
  <c r="W120"/>
  <c r="V120"/>
  <c r="L120"/>
  <c r="M120" s="1"/>
  <c r="L119"/>
  <c r="M119" s="1"/>
  <c r="G119"/>
  <c r="H119" s="1"/>
  <c r="L118"/>
  <c r="M118" s="1"/>
  <c r="G118"/>
  <c r="H118" s="1"/>
  <c r="W117"/>
  <c r="V117"/>
  <c r="R117"/>
  <c r="Q117"/>
  <c r="L117"/>
  <c r="M117" s="1"/>
  <c r="G117"/>
  <c r="H117" s="1"/>
  <c r="L116"/>
  <c r="M116" s="1"/>
  <c r="G116"/>
  <c r="H116" s="1"/>
  <c r="W115"/>
  <c r="V115"/>
  <c r="R115"/>
  <c r="Q115"/>
  <c r="L115"/>
  <c r="M115" s="1"/>
  <c r="G115"/>
  <c r="H115" s="1"/>
  <c r="L114"/>
  <c r="M114" s="1"/>
  <c r="G114"/>
  <c r="H114" s="1"/>
  <c r="L113"/>
  <c r="M113" s="1"/>
  <c r="G113"/>
  <c r="H113" s="1"/>
  <c r="V112"/>
  <c r="W112" s="1"/>
  <c r="R112"/>
  <c r="Q112"/>
  <c r="L112"/>
  <c r="M112" s="1"/>
  <c r="G112"/>
  <c r="H112" s="1"/>
  <c r="W111"/>
  <c r="V111"/>
  <c r="R111"/>
  <c r="Q111"/>
  <c r="L111"/>
  <c r="M111" s="1"/>
  <c r="G111"/>
  <c r="H111" s="1"/>
  <c r="L110"/>
  <c r="M110" s="1"/>
  <c r="G110"/>
  <c r="H110" s="1"/>
  <c r="W109"/>
  <c r="V109"/>
  <c r="R109"/>
  <c r="Q109"/>
  <c r="L109"/>
  <c r="M109" s="1"/>
  <c r="G109"/>
  <c r="H109" s="1"/>
  <c r="W108"/>
  <c r="V108"/>
  <c r="R108"/>
  <c r="Q108"/>
  <c r="L108"/>
  <c r="M108" s="1"/>
  <c r="G108"/>
  <c r="H108" s="1"/>
  <c r="W107"/>
  <c r="V107"/>
  <c r="R107"/>
  <c r="Q107"/>
  <c r="L107"/>
  <c r="M107" s="1"/>
  <c r="G107"/>
  <c r="H107" s="1"/>
  <c r="W106"/>
  <c r="V106"/>
  <c r="R106"/>
  <c r="Q106"/>
  <c r="L106"/>
  <c r="M106" s="1"/>
  <c r="G106"/>
  <c r="H106" s="1"/>
  <c r="L105"/>
  <c r="M105" s="1"/>
  <c r="G105"/>
  <c r="H105" s="1"/>
  <c r="W104"/>
  <c r="V104"/>
  <c r="R104"/>
  <c r="Q104"/>
  <c r="L104"/>
  <c r="M104" s="1"/>
  <c r="G104"/>
  <c r="H104" s="1"/>
  <c r="W103"/>
  <c r="V103"/>
  <c r="R103"/>
  <c r="Q103"/>
  <c r="L103"/>
  <c r="M103" s="1"/>
  <c r="G103"/>
  <c r="H103" s="1"/>
  <c r="L102"/>
  <c r="M102" s="1"/>
  <c r="G102"/>
  <c r="H102" s="1"/>
  <c r="L101"/>
  <c r="M101" s="1"/>
  <c r="G101"/>
  <c r="H101" s="1"/>
  <c r="W100"/>
  <c r="V100"/>
  <c r="R100"/>
  <c r="Q100"/>
  <c r="L100"/>
  <c r="M100" s="1"/>
  <c r="G100"/>
  <c r="H100" s="1"/>
  <c r="L99"/>
  <c r="M99" s="1"/>
  <c r="G99"/>
  <c r="H99" s="1"/>
  <c r="L98"/>
  <c r="M98" s="1"/>
  <c r="G98"/>
  <c r="H98" s="1"/>
  <c r="L97"/>
  <c r="M97" s="1"/>
  <c r="G97"/>
  <c r="H97" s="1"/>
  <c r="L96"/>
  <c r="M96" s="1"/>
  <c r="G96"/>
  <c r="H96" s="1"/>
  <c r="W95"/>
  <c r="V95"/>
  <c r="R95"/>
  <c r="Q95"/>
  <c r="L95"/>
  <c r="M95" s="1"/>
  <c r="G95"/>
  <c r="H95" s="1"/>
  <c r="L94"/>
  <c r="M94" s="1"/>
  <c r="G94"/>
  <c r="H94" s="1"/>
  <c r="L93"/>
  <c r="M93" s="1"/>
  <c r="G93"/>
  <c r="H93" s="1"/>
  <c r="L92"/>
  <c r="M92" s="1"/>
  <c r="G92"/>
  <c r="H92" s="1"/>
  <c r="L91"/>
  <c r="M91" s="1"/>
  <c r="G91"/>
  <c r="H91" s="1"/>
  <c r="L90"/>
  <c r="M90" s="1"/>
  <c r="G90"/>
  <c r="H90" s="1"/>
  <c r="L89"/>
  <c r="M89" s="1"/>
  <c r="G89"/>
  <c r="H89" s="1"/>
  <c r="L88"/>
  <c r="M88" s="1"/>
  <c r="G88"/>
  <c r="H88" s="1"/>
  <c r="L87"/>
  <c r="M87" s="1"/>
  <c r="G87"/>
  <c r="H87" s="1"/>
  <c r="L86"/>
  <c r="M86" s="1"/>
  <c r="G86"/>
  <c r="H86" s="1"/>
  <c r="L85"/>
  <c r="M85" s="1"/>
  <c r="G85"/>
  <c r="H85" s="1"/>
  <c r="L84"/>
  <c r="M84" s="1"/>
  <c r="G84"/>
  <c r="H84" s="1"/>
  <c r="L83"/>
  <c r="M83" s="1"/>
  <c r="G83"/>
  <c r="H83" s="1"/>
  <c r="L82"/>
  <c r="M82" s="1"/>
  <c r="G82"/>
  <c r="H82" s="1"/>
  <c r="L81"/>
  <c r="M81" s="1"/>
  <c r="G81"/>
  <c r="H81" s="1"/>
  <c r="L80"/>
  <c r="M80" s="1"/>
  <c r="G80"/>
  <c r="H80" s="1"/>
  <c r="L79"/>
  <c r="M79" s="1"/>
  <c r="G79"/>
  <c r="H79" s="1"/>
  <c r="L78"/>
  <c r="M78" s="1"/>
  <c r="G78"/>
  <c r="H78" s="1"/>
  <c r="L77"/>
  <c r="M77" s="1"/>
  <c r="G77"/>
  <c r="H77" s="1"/>
  <c r="L76"/>
  <c r="M76" s="1"/>
  <c r="G76"/>
  <c r="H76" s="1"/>
  <c r="L75"/>
  <c r="M75" s="1"/>
  <c r="G75"/>
  <c r="H75" s="1"/>
  <c r="L74"/>
  <c r="M74" s="1"/>
  <c r="G74"/>
  <c r="H74" s="1"/>
  <c r="L73"/>
  <c r="M73" s="1"/>
  <c r="G73"/>
  <c r="H73" s="1"/>
  <c r="L72"/>
  <c r="M72" s="1"/>
  <c r="G72"/>
  <c r="H72" s="1"/>
  <c r="L71"/>
  <c r="M71" s="1"/>
  <c r="G71"/>
  <c r="H71" s="1"/>
  <c r="L70"/>
  <c r="M70" s="1"/>
  <c r="G70"/>
  <c r="H70" s="1"/>
  <c r="L69"/>
  <c r="M69" s="1"/>
  <c r="G69"/>
  <c r="H69" s="1"/>
  <c r="L68"/>
  <c r="M68" s="1"/>
  <c r="G68"/>
  <c r="H68" s="1"/>
  <c r="L67"/>
  <c r="M67" s="1"/>
  <c r="G67"/>
  <c r="H67" s="1"/>
  <c r="L66"/>
  <c r="M66" s="1"/>
  <c r="G66"/>
  <c r="H66" s="1"/>
  <c r="L65"/>
  <c r="M65" s="1"/>
  <c r="G65"/>
  <c r="H65" s="1"/>
  <c r="L64"/>
  <c r="M64" s="1"/>
  <c r="G64"/>
  <c r="H64" s="1"/>
  <c r="L63"/>
  <c r="M63" s="1"/>
  <c r="G63"/>
  <c r="H63" s="1"/>
  <c r="L62"/>
  <c r="M62" s="1"/>
  <c r="G62"/>
  <c r="H62" s="1"/>
  <c r="L61"/>
  <c r="M61" s="1"/>
  <c r="G61"/>
  <c r="H61" s="1"/>
  <c r="L60"/>
  <c r="M60" s="1"/>
  <c r="G60"/>
  <c r="H60" s="1"/>
  <c r="L59"/>
  <c r="M59" s="1"/>
  <c r="G59"/>
  <c r="H59" s="1"/>
  <c r="L58"/>
  <c r="M58" s="1"/>
  <c r="G58"/>
  <c r="H58" s="1"/>
  <c r="L57"/>
  <c r="M57" s="1"/>
  <c r="G57"/>
  <c r="H57" s="1"/>
  <c r="L56"/>
  <c r="M56" s="1"/>
  <c r="G56"/>
  <c r="H56" s="1"/>
  <c r="L55"/>
  <c r="M55" s="1"/>
  <c r="G55"/>
  <c r="H55" s="1"/>
  <c r="W54"/>
  <c r="V54"/>
  <c r="R54"/>
  <c r="Q54"/>
  <c r="L54"/>
  <c r="M54" s="1"/>
  <c r="G54"/>
  <c r="H54" s="1"/>
  <c r="W53"/>
  <c r="V53"/>
  <c r="R53"/>
  <c r="Q53"/>
  <c r="L53"/>
  <c r="M53" s="1"/>
  <c r="G53"/>
  <c r="H53" s="1"/>
  <c r="W52"/>
  <c r="V52"/>
  <c r="R52"/>
  <c r="Q52"/>
  <c r="L52"/>
  <c r="M52" s="1"/>
  <c r="G52"/>
  <c r="H52" s="1"/>
  <c r="L51"/>
  <c r="M51" s="1"/>
  <c r="G51"/>
  <c r="H51" s="1"/>
  <c r="W50"/>
  <c r="V50"/>
  <c r="R50"/>
  <c r="Q50"/>
  <c r="L50"/>
  <c r="M50" s="1"/>
  <c r="G50"/>
  <c r="H50" s="1"/>
  <c r="L49"/>
  <c r="M49" s="1"/>
  <c r="G49"/>
  <c r="H49" s="1"/>
  <c r="L48"/>
  <c r="M48" s="1"/>
  <c r="G48"/>
  <c r="H48" s="1"/>
  <c r="L47"/>
  <c r="M47" s="1"/>
  <c r="G47"/>
  <c r="H47" s="1"/>
  <c r="W46"/>
  <c r="V46"/>
  <c r="R46"/>
  <c r="Q46"/>
  <c r="L46"/>
  <c r="M46" s="1"/>
  <c r="G46"/>
  <c r="H46" s="1"/>
  <c r="W45"/>
  <c r="V45"/>
  <c r="R45"/>
  <c r="Q45"/>
  <c r="L45"/>
  <c r="M45" s="1"/>
  <c r="G45"/>
  <c r="H45" s="1"/>
  <c r="W44"/>
  <c r="V44"/>
  <c r="R44"/>
  <c r="Q44"/>
  <c r="L44"/>
  <c r="M44" s="1"/>
  <c r="G44"/>
  <c r="H44" s="1"/>
  <c r="W43"/>
  <c r="V43"/>
  <c r="R43"/>
  <c r="Q43"/>
  <c r="L43"/>
  <c r="M43" s="1"/>
  <c r="G43"/>
  <c r="H43" s="1"/>
  <c r="L42"/>
  <c r="M42" s="1"/>
  <c r="G42"/>
  <c r="H42" s="1"/>
  <c r="L41"/>
  <c r="M41" s="1"/>
  <c r="G41"/>
  <c r="H41" s="1"/>
  <c r="L40"/>
  <c r="M40" s="1"/>
  <c r="G40"/>
  <c r="H40" s="1"/>
  <c r="W39"/>
  <c r="V39"/>
  <c r="R39"/>
  <c r="Q39"/>
  <c r="L39"/>
  <c r="M39" s="1"/>
  <c r="G39"/>
  <c r="H39" s="1"/>
  <c r="L38"/>
  <c r="M38" s="1"/>
  <c r="G38"/>
  <c r="H38" s="1"/>
  <c r="L37"/>
  <c r="M37" s="1"/>
  <c r="G37"/>
  <c r="H37" s="1"/>
  <c r="L36"/>
  <c r="M36" s="1"/>
  <c r="G36"/>
  <c r="H36" s="1"/>
  <c r="L35"/>
  <c r="M35" s="1"/>
  <c r="G35"/>
  <c r="H35" s="1"/>
  <c r="L34"/>
  <c r="M34" s="1"/>
  <c r="G34"/>
  <c r="H34" s="1"/>
  <c r="L33"/>
  <c r="M33" s="1"/>
  <c r="G33"/>
  <c r="H33" s="1"/>
  <c r="L32"/>
  <c r="M32" s="1"/>
  <c r="G32"/>
  <c r="H32" s="1"/>
  <c r="L31"/>
  <c r="M31" s="1"/>
  <c r="G31"/>
  <c r="H31" s="1"/>
  <c r="L30"/>
  <c r="M30" s="1"/>
  <c r="G30"/>
  <c r="H30" s="1"/>
  <c r="L29"/>
  <c r="M29" s="1"/>
  <c r="G29"/>
  <c r="H29" s="1"/>
  <c r="L28"/>
  <c r="M28" s="1"/>
  <c r="G28"/>
  <c r="H28" s="1"/>
  <c r="L27"/>
  <c r="M27" s="1"/>
  <c r="G27"/>
  <c r="H27" s="1"/>
  <c r="L26"/>
  <c r="M26" s="1"/>
  <c r="G26"/>
  <c r="H26" s="1"/>
  <c r="L25"/>
  <c r="M25" s="1"/>
  <c r="G25"/>
  <c r="H25" s="1"/>
  <c r="L24"/>
  <c r="M24" s="1"/>
  <c r="G24"/>
  <c r="H24" s="1"/>
  <c r="L23"/>
  <c r="M23" s="1"/>
  <c r="G23"/>
  <c r="H23" s="1"/>
  <c r="L22"/>
  <c r="M22" s="1"/>
  <c r="G22"/>
  <c r="H22" s="1"/>
  <c r="L21"/>
  <c r="M21" s="1"/>
  <c r="G21"/>
  <c r="H21" s="1"/>
  <c r="L20"/>
  <c r="M20" s="1"/>
  <c r="G20"/>
  <c r="H20" s="1"/>
  <c r="L19"/>
  <c r="M19" s="1"/>
  <c r="G19"/>
  <c r="H19" s="1"/>
  <c r="L18"/>
  <c r="M18" s="1"/>
  <c r="G18"/>
  <c r="H18" s="1"/>
  <c r="L17"/>
  <c r="M17" s="1"/>
  <c r="G17"/>
  <c r="H17" s="1"/>
  <c r="W16"/>
  <c r="V16"/>
  <c r="R16"/>
  <c r="Q16"/>
  <c r="L16"/>
  <c r="M16" s="1"/>
  <c r="G16"/>
  <c r="H16" s="1"/>
  <c r="W15"/>
  <c r="V15"/>
  <c r="R15"/>
  <c r="Q15"/>
  <c r="L15"/>
  <c r="M15" s="1"/>
  <c r="G15"/>
  <c r="H15" s="1"/>
  <c r="L14"/>
  <c r="M14" s="1"/>
  <c r="G14"/>
  <c r="H14" s="1"/>
  <c r="L13"/>
  <c r="M13" s="1"/>
  <c r="G13"/>
  <c r="H13" s="1"/>
  <c r="W12"/>
  <c r="V12"/>
  <c r="R12"/>
  <c r="Q12"/>
  <c r="L12"/>
  <c r="M12" s="1"/>
  <c r="G12"/>
  <c r="H12" s="1"/>
  <c r="R11"/>
  <c r="Q11"/>
  <c r="L11"/>
  <c r="M11" s="1"/>
  <c r="G11"/>
  <c r="H11" s="1"/>
  <c r="L10"/>
  <c r="M10" s="1"/>
  <c r="G10"/>
  <c r="H10" s="1"/>
  <c r="L9"/>
  <c r="M9" s="1"/>
  <c r="G9"/>
  <c r="H9" s="1"/>
  <c r="L8"/>
  <c r="M8" s="1"/>
  <c r="G8"/>
  <c r="H8" s="1"/>
  <c r="L7"/>
  <c r="M7" s="1"/>
  <c r="G7"/>
  <c r="H7" s="1"/>
  <c r="W6"/>
  <c r="V6"/>
  <c r="R6"/>
  <c r="Q6"/>
  <c r="L6"/>
  <c r="M6" s="1"/>
  <c r="G6"/>
  <c r="H6" s="1"/>
  <c r="L5"/>
  <c r="M5" s="1"/>
  <c r="G5"/>
  <c r="H5" s="1"/>
  <c r="L4"/>
  <c r="M4" s="1"/>
  <c r="G4"/>
  <c r="H4" s="1"/>
  <c r="W3"/>
  <c r="V3"/>
  <c r="V210" s="1"/>
  <c r="R3"/>
  <c r="Q3"/>
  <c r="Q210" s="1"/>
  <c r="L3"/>
  <c r="L210" s="1"/>
  <c r="G3"/>
  <c r="H3" s="1"/>
  <c r="G2"/>
  <c r="H2" s="1"/>
  <c r="Q282" l="1"/>
  <c r="R282" s="1"/>
  <c r="V282"/>
  <c r="W282" s="1"/>
  <c r="G282"/>
  <c r="H282" s="1"/>
  <c r="H212"/>
  <c r="L282"/>
  <c r="M282" s="1"/>
  <c r="M212"/>
  <c r="G209"/>
  <c r="H209" s="1"/>
  <c r="M3"/>
  <c r="L209"/>
  <c r="M209" s="1"/>
  <c r="U278" i="4" l="1"/>
  <c r="T278"/>
  <c r="V278" s="1"/>
  <c r="W278" s="1"/>
  <c r="P278"/>
  <c r="O278"/>
  <c r="Q278" s="1"/>
  <c r="R278" s="1"/>
  <c r="K278"/>
  <c r="J278"/>
  <c r="F278"/>
  <c r="E278"/>
  <c r="L209"/>
  <c r="M209" s="1"/>
  <c r="G209"/>
  <c r="H209" s="1"/>
  <c r="L228"/>
  <c r="M228" s="1"/>
  <c r="G228"/>
  <c r="H228" s="1"/>
  <c r="L98"/>
  <c r="M98" s="1"/>
  <c r="G98"/>
  <c r="H98" s="1"/>
  <c r="L80"/>
  <c r="M80" s="1"/>
  <c r="G80"/>
  <c r="H80" s="1"/>
  <c r="L245"/>
  <c r="M245" s="1"/>
  <c r="G245"/>
  <c r="H245" s="1"/>
  <c r="L21"/>
  <c r="M21" s="1"/>
  <c r="G21"/>
  <c r="H21" s="1"/>
  <c r="L239"/>
  <c r="M239" s="1"/>
  <c r="G239"/>
  <c r="H239" s="1"/>
  <c r="W83"/>
  <c r="V83"/>
  <c r="R83"/>
  <c r="Q83"/>
  <c r="L83"/>
  <c r="M83" s="1"/>
  <c r="G83"/>
  <c r="H83" s="1"/>
  <c r="L255"/>
  <c r="M255" s="1"/>
  <c r="G255"/>
  <c r="H255" s="1"/>
  <c r="W190"/>
  <c r="V190"/>
  <c r="R190"/>
  <c r="Q190"/>
  <c r="L190"/>
  <c r="M190" s="1"/>
  <c r="G190"/>
  <c r="H190" s="1"/>
  <c r="L36"/>
  <c r="M36" s="1"/>
  <c r="G36"/>
  <c r="H36" s="1"/>
  <c r="L221"/>
  <c r="M221" s="1"/>
  <c r="G221"/>
  <c r="H221" s="1"/>
  <c r="L252"/>
  <c r="M252" s="1"/>
  <c r="G252"/>
  <c r="H252" s="1"/>
  <c r="L79"/>
  <c r="M79" s="1"/>
  <c r="G79"/>
  <c r="H79" s="1"/>
  <c r="L89"/>
  <c r="M89" s="1"/>
  <c r="G89"/>
  <c r="H89" s="1"/>
  <c r="L38"/>
  <c r="M38" s="1"/>
  <c r="G38"/>
  <c r="H38" s="1"/>
  <c r="L216"/>
  <c r="M216" s="1"/>
  <c r="G216"/>
  <c r="H216" s="1"/>
  <c r="L162"/>
  <c r="M162" s="1"/>
  <c r="G162"/>
  <c r="H162" s="1"/>
  <c r="L268"/>
  <c r="M268" s="1"/>
  <c r="G268"/>
  <c r="H268" s="1"/>
  <c r="L9"/>
  <c r="M9" s="1"/>
  <c r="G9"/>
  <c r="H9" s="1"/>
  <c r="L109"/>
  <c r="M109" s="1"/>
  <c r="G109"/>
  <c r="H109" s="1"/>
  <c r="L223"/>
  <c r="M223" s="1"/>
  <c r="G223"/>
  <c r="H223" s="1"/>
  <c r="L233"/>
  <c r="M233" s="1"/>
  <c r="G233"/>
  <c r="H233" s="1"/>
  <c r="L93"/>
  <c r="M93" s="1"/>
  <c r="G93"/>
  <c r="H93" s="1"/>
  <c r="L272"/>
  <c r="M272" s="1"/>
  <c r="G272"/>
  <c r="H272" s="1"/>
  <c r="L224"/>
  <c r="M224" s="1"/>
  <c r="G224"/>
  <c r="H224" s="1"/>
  <c r="L29"/>
  <c r="M29" s="1"/>
  <c r="G29"/>
  <c r="H29" s="1"/>
  <c r="L244"/>
  <c r="M244" s="1"/>
  <c r="G244"/>
  <c r="H244" s="1"/>
  <c r="L122"/>
  <c r="M122" s="1"/>
  <c r="G122"/>
  <c r="H122" s="1"/>
  <c r="L253"/>
  <c r="M253" s="1"/>
  <c r="G253"/>
  <c r="H253" s="1"/>
  <c r="L32"/>
  <c r="M32" s="1"/>
  <c r="G32"/>
  <c r="H32" s="1"/>
  <c r="L53"/>
  <c r="M53" s="1"/>
  <c r="G53"/>
  <c r="H53" s="1"/>
  <c r="L54"/>
  <c r="M54" s="1"/>
  <c r="G54"/>
  <c r="H54" s="1"/>
  <c r="L77"/>
  <c r="M77" s="1"/>
  <c r="G77"/>
  <c r="H77" s="1"/>
  <c r="L247"/>
  <c r="M247" s="1"/>
  <c r="G247"/>
  <c r="H247" s="1"/>
  <c r="L134"/>
  <c r="M134" s="1"/>
  <c r="G134"/>
  <c r="H134" s="1"/>
  <c r="L256"/>
  <c r="M256" s="1"/>
  <c r="G256"/>
  <c r="H256" s="1"/>
  <c r="L147"/>
  <c r="M147" s="1"/>
  <c r="G147"/>
  <c r="H147" s="1"/>
  <c r="L41"/>
  <c r="M41" s="1"/>
  <c r="G41"/>
  <c r="H41" s="1"/>
  <c r="L127"/>
  <c r="M127" s="1"/>
  <c r="G127"/>
  <c r="H127" s="1"/>
  <c r="L132"/>
  <c r="M132" s="1"/>
  <c r="G132"/>
  <c r="H132" s="1"/>
  <c r="L202"/>
  <c r="M202" s="1"/>
  <c r="G202"/>
  <c r="H202" s="1"/>
  <c r="L11"/>
  <c r="M11" s="1"/>
  <c r="G11"/>
  <c r="H11" s="1"/>
  <c r="L201"/>
  <c r="M201" s="1"/>
  <c r="G201"/>
  <c r="H201" s="1"/>
  <c r="L113"/>
  <c r="M113" s="1"/>
  <c r="G113"/>
  <c r="H113" s="1"/>
  <c r="L197"/>
  <c r="M197" s="1"/>
  <c r="G197"/>
  <c r="H197" s="1"/>
  <c r="L34"/>
  <c r="M34" s="1"/>
  <c r="G34"/>
  <c r="H34" s="1"/>
  <c r="L208"/>
  <c r="M208" s="1"/>
  <c r="G208"/>
  <c r="H208" s="1"/>
  <c r="L124"/>
  <c r="M124" s="1"/>
  <c r="G124"/>
  <c r="H124" s="1"/>
  <c r="L14"/>
  <c r="M14" s="1"/>
  <c r="G14"/>
  <c r="H14" s="1"/>
  <c r="L116"/>
  <c r="M116" s="1"/>
  <c r="G116"/>
  <c r="H116" s="1"/>
  <c r="L50"/>
  <c r="M50" s="1"/>
  <c r="G50"/>
  <c r="H50" s="1"/>
  <c r="L179"/>
  <c r="M179" s="1"/>
  <c r="G179"/>
  <c r="H179" s="1"/>
  <c r="L78"/>
  <c r="M78" s="1"/>
  <c r="G78"/>
  <c r="H78" s="1"/>
  <c r="L3"/>
  <c r="M3" s="1"/>
  <c r="G3"/>
  <c r="H3" s="1"/>
  <c r="L57"/>
  <c r="M57" s="1"/>
  <c r="G57"/>
  <c r="H57" s="1"/>
  <c r="L167"/>
  <c r="M167" s="1"/>
  <c r="G167"/>
  <c r="H167" s="1"/>
  <c r="L68"/>
  <c r="M68" s="1"/>
  <c r="G68"/>
  <c r="H68" s="1"/>
  <c r="L72"/>
  <c r="M72" s="1"/>
  <c r="G72"/>
  <c r="H72" s="1"/>
  <c r="L108"/>
  <c r="M108" s="1"/>
  <c r="G108"/>
  <c r="H108" s="1"/>
  <c r="L102"/>
  <c r="M102" s="1"/>
  <c r="G102"/>
  <c r="H102" s="1"/>
  <c r="L46"/>
  <c r="M46" s="1"/>
  <c r="G46"/>
  <c r="H46" s="1"/>
  <c r="L37"/>
  <c r="M37" s="1"/>
  <c r="G37"/>
  <c r="H37" s="1"/>
  <c r="L249"/>
  <c r="M249" s="1"/>
  <c r="G249"/>
  <c r="H249" s="1"/>
  <c r="L67"/>
  <c r="M67" s="1"/>
  <c r="G67"/>
  <c r="H67" s="1"/>
  <c r="L65"/>
  <c r="M65" s="1"/>
  <c r="G65"/>
  <c r="H65" s="1"/>
  <c r="L92"/>
  <c r="M92" s="1"/>
  <c r="G92"/>
  <c r="H92" s="1"/>
  <c r="L106"/>
  <c r="M106" s="1"/>
  <c r="G106"/>
  <c r="H106" s="1"/>
  <c r="L2"/>
  <c r="M2" s="1"/>
  <c r="G2"/>
  <c r="H2" s="1"/>
  <c r="L144"/>
  <c r="M144" s="1"/>
  <c r="G144"/>
  <c r="H144" s="1"/>
  <c r="L142"/>
  <c r="M142" s="1"/>
  <c r="G142"/>
  <c r="H142" s="1"/>
  <c r="L269"/>
  <c r="M269" s="1"/>
  <c r="G269"/>
  <c r="H269" s="1"/>
  <c r="L254"/>
  <c r="M254" s="1"/>
  <c r="G254"/>
  <c r="H254" s="1"/>
  <c r="L205"/>
  <c r="M205" s="1"/>
  <c r="G205"/>
  <c r="H205" s="1"/>
  <c r="R5"/>
  <c r="Q5"/>
  <c r="L5"/>
  <c r="M5" s="1"/>
  <c r="G5"/>
  <c r="H5" s="1"/>
  <c r="W176"/>
  <c r="V176"/>
  <c r="R176"/>
  <c r="Q176"/>
  <c r="L176"/>
  <c r="M176" s="1"/>
  <c r="G176"/>
  <c r="H176" s="1"/>
  <c r="W237"/>
  <c r="V237"/>
  <c r="R237"/>
  <c r="Q237"/>
  <c r="L237"/>
  <c r="M237" s="1"/>
  <c r="G237"/>
  <c r="H237" s="1"/>
  <c r="W271"/>
  <c r="V271"/>
  <c r="R271"/>
  <c r="Q271"/>
  <c r="L271"/>
  <c r="M271" s="1"/>
  <c r="G271"/>
  <c r="H271" s="1"/>
  <c r="W111"/>
  <c r="V111"/>
  <c r="R111"/>
  <c r="Q111"/>
  <c r="L111"/>
  <c r="M111" s="1"/>
  <c r="G111"/>
  <c r="H111" s="1"/>
  <c r="W58"/>
  <c r="V58"/>
  <c r="R58"/>
  <c r="Q58"/>
  <c r="L58"/>
  <c r="M58" s="1"/>
  <c r="G58"/>
  <c r="H58" s="1"/>
  <c r="W251"/>
  <c r="V251"/>
  <c r="R251"/>
  <c r="Q251"/>
  <c r="L251"/>
  <c r="M251" s="1"/>
  <c r="G251"/>
  <c r="H251" s="1"/>
  <c r="W183"/>
  <c r="V183"/>
  <c r="R183"/>
  <c r="Q183"/>
  <c r="L183"/>
  <c r="M183" s="1"/>
  <c r="G183"/>
  <c r="H183" s="1"/>
  <c r="L155"/>
  <c r="M155" s="1"/>
  <c r="G155"/>
  <c r="H155" s="1"/>
  <c r="L40"/>
  <c r="M40" s="1"/>
  <c r="G40"/>
  <c r="H40" s="1"/>
  <c r="L174"/>
  <c r="M174" s="1"/>
  <c r="G174"/>
  <c r="H174" s="1"/>
  <c r="L15"/>
  <c r="M15" s="1"/>
  <c r="G15"/>
  <c r="H15" s="1"/>
  <c r="L238"/>
  <c r="M238" s="1"/>
  <c r="G238"/>
  <c r="H238" s="1"/>
  <c r="L66"/>
  <c r="M66" s="1"/>
  <c r="G66"/>
  <c r="H66" s="1"/>
  <c r="L159"/>
  <c r="M159" s="1"/>
  <c r="G159"/>
  <c r="H159" s="1"/>
  <c r="L51"/>
  <c r="M51" s="1"/>
  <c r="G51"/>
  <c r="H51" s="1"/>
  <c r="L187"/>
  <c r="M187" s="1"/>
  <c r="G187"/>
  <c r="H187" s="1"/>
  <c r="L12"/>
  <c r="M12" s="1"/>
  <c r="G12"/>
  <c r="H12" s="1"/>
  <c r="W172"/>
  <c r="V172"/>
  <c r="R172"/>
  <c r="Q172"/>
  <c r="L172"/>
  <c r="M172" s="1"/>
  <c r="G172"/>
  <c r="H172" s="1"/>
  <c r="L110"/>
  <c r="M110" s="1"/>
  <c r="G110"/>
  <c r="H110" s="1"/>
  <c r="L148"/>
  <c r="M148" s="1"/>
  <c r="G148"/>
  <c r="H148" s="1"/>
  <c r="L165"/>
  <c r="M165" s="1"/>
  <c r="G165"/>
  <c r="H165" s="1"/>
  <c r="L275"/>
  <c r="M275" s="1"/>
  <c r="G275"/>
  <c r="H275" s="1"/>
  <c r="L178"/>
  <c r="M178" s="1"/>
  <c r="G178"/>
  <c r="H178" s="1"/>
  <c r="L55"/>
  <c r="M55" s="1"/>
  <c r="G55"/>
  <c r="H55" s="1"/>
  <c r="L49"/>
  <c r="M49" s="1"/>
  <c r="G49"/>
  <c r="H49" s="1"/>
  <c r="L64"/>
  <c r="M64" s="1"/>
  <c r="G64"/>
  <c r="H64" s="1"/>
  <c r="L95"/>
  <c r="M95" s="1"/>
  <c r="G95"/>
  <c r="H95" s="1"/>
  <c r="L215"/>
  <c r="M215" s="1"/>
  <c r="G215"/>
  <c r="H215" s="1"/>
  <c r="L229"/>
  <c r="M229" s="1"/>
  <c r="G229"/>
  <c r="H229" s="1"/>
  <c r="L258"/>
  <c r="M258" s="1"/>
  <c r="G258"/>
  <c r="H258" s="1"/>
  <c r="L88"/>
  <c r="M88" s="1"/>
  <c r="G88"/>
  <c r="H88" s="1"/>
  <c r="L71"/>
  <c r="M71" s="1"/>
  <c r="G71"/>
  <c r="H71" s="1"/>
  <c r="L52"/>
  <c r="M52" s="1"/>
  <c r="G52"/>
  <c r="H52" s="1"/>
  <c r="L161"/>
  <c r="M161" s="1"/>
  <c r="G161"/>
  <c r="H161" s="1"/>
  <c r="L91"/>
  <c r="M91" s="1"/>
  <c r="G91"/>
  <c r="H91" s="1"/>
  <c r="L16"/>
  <c r="M16" s="1"/>
  <c r="G16"/>
  <c r="H16" s="1"/>
  <c r="L207"/>
  <c r="M207" s="1"/>
  <c r="G207"/>
  <c r="H207" s="1"/>
  <c r="L8"/>
  <c r="M8" s="1"/>
  <c r="G8"/>
  <c r="H8" s="1"/>
  <c r="L153"/>
  <c r="M153" s="1"/>
  <c r="G153"/>
  <c r="H153" s="1"/>
  <c r="L90"/>
  <c r="M90" s="1"/>
  <c r="G90"/>
  <c r="H90" s="1"/>
  <c r="L44"/>
  <c r="M44" s="1"/>
  <c r="G44"/>
  <c r="H44" s="1"/>
  <c r="L133"/>
  <c r="M133" s="1"/>
  <c r="G133"/>
  <c r="H133" s="1"/>
  <c r="L182"/>
  <c r="M182" s="1"/>
  <c r="G182"/>
  <c r="H182" s="1"/>
  <c r="L219"/>
  <c r="M219" s="1"/>
  <c r="G219"/>
  <c r="H219" s="1"/>
  <c r="L169"/>
  <c r="M169" s="1"/>
  <c r="G169"/>
  <c r="H169" s="1"/>
  <c r="L84"/>
  <c r="M84" s="1"/>
  <c r="G84"/>
  <c r="H84" s="1"/>
  <c r="L112"/>
  <c r="M112" s="1"/>
  <c r="G112"/>
  <c r="H112" s="1"/>
  <c r="L212"/>
  <c r="M212" s="1"/>
  <c r="G212"/>
  <c r="H212" s="1"/>
  <c r="L86"/>
  <c r="M86" s="1"/>
  <c r="G86"/>
  <c r="H86" s="1"/>
  <c r="L121"/>
  <c r="M121" s="1"/>
  <c r="G121"/>
  <c r="H121" s="1"/>
  <c r="L101"/>
  <c r="M101" s="1"/>
  <c r="G101"/>
  <c r="H101" s="1"/>
  <c r="L266"/>
  <c r="M266" s="1"/>
  <c r="G266"/>
  <c r="H266" s="1"/>
  <c r="L4"/>
  <c r="M4" s="1"/>
  <c r="G4"/>
  <c r="H4" s="1"/>
  <c r="L199"/>
  <c r="M199" s="1"/>
  <c r="G199"/>
  <c r="H199" s="1"/>
  <c r="L26"/>
  <c r="M26" s="1"/>
  <c r="G26"/>
  <c r="H26" s="1"/>
  <c r="L160"/>
  <c r="M160" s="1"/>
  <c r="G160"/>
  <c r="H160" s="1"/>
  <c r="L140"/>
  <c r="M140" s="1"/>
  <c r="G140"/>
  <c r="H140" s="1"/>
  <c r="L138"/>
  <c r="M138" s="1"/>
  <c r="G138"/>
  <c r="H138" s="1"/>
  <c r="L217"/>
  <c r="M217" s="1"/>
  <c r="G217"/>
  <c r="H217" s="1"/>
  <c r="L87"/>
  <c r="M87" s="1"/>
  <c r="G87"/>
  <c r="H87" s="1"/>
  <c r="L96"/>
  <c r="M96" s="1"/>
  <c r="G96"/>
  <c r="H96" s="1"/>
  <c r="L123"/>
  <c r="M123" s="1"/>
  <c r="G123"/>
  <c r="H123" s="1"/>
  <c r="L17"/>
  <c r="M17" s="1"/>
  <c r="G17"/>
  <c r="H17" s="1"/>
  <c r="L241"/>
  <c r="M241" s="1"/>
  <c r="G241"/>
  <c r="H241" s="1"/>
  <c r="L118"/>
  <c r="M118" s="1"/>
  <c r="G118"/>
  <c r="H118" s="1"/>
  <c r="L163"/>
  <c r="M163" s="1"/>
  <c r="G163"/>
  <c r="H163" s="1"/>
  <c r="L195"/>
  <c r="M195" s="1"/>
  <c r="G195"/>
  <c r="H195" s="1"/>
  <c r="L156"/>
  <c r="M156" s="1"/>
  <c r="G156"/>
  <c r="H156" s="1"/>
  <c r="L191"/>
  <c r="M191" s="1"/>
  <c r="G191"/>
  <c r="H191" s="1"/>
  <c r="L115"/>
  <c r="M115" s="1"/>
  <c r="G115"/>
  <c r="H115" s="1"/>
  <c r="L35"/>
  <c r="M35" s="1"/>
  <c r="G35"/>
  <c r="H35" s="1"/>
  <c r="L226"/>
  <c r="M226" s="1"/>
  <c r="G226"/>
  <c r="H226" s="1"/>
  <c r="L157"/>
  <c r="M157" s="1"/>
  <c r="G157"/>
  <c r="H157" s="1"/>
  <c r="R62"/>
  <c r="Q62"/>
  <c r="M62"/>
  <c r="L62"/>
  <c r="H62"/>
  <c r="G62"/>
  <c r="R30"/>
  <c r="Q30"/>
  <c r="M30"/>
  <c r="L30"/>
  <c r="H30"/>
  <c r="G30"/>
  <c r="W31"/>
  <c r="V31"/>
  <c r="R31"/>
  <c r="Q31"/>
  <c r="M31"/>
  <c r="L31"/>
  <c r="H31"/>
  <c r="G31"/>
  <c r="W120"/>
  <c r="V120"/>
  <c r="R120"/>
  <c r="Q120"/>
  <c r="M120"/>
  <c r="L120"/>
  <c r="H120"/>
  <c r="G120"/>
  <c r="W261"/>
  <c r="V261"/>
  <c r="R261"/>
  <c r="Q261"/>
  <c r="M261"/>
  <c r="L261"/>
  <c r="H261"/>
  <c r="G261"/>
  <c r="W200"/>
  <c r="V200"/>
  <c r="R200"/>
  <c r="Q200"/>
  <c r="M200"/>
  <c r="L200"/>
  <c r="H200"/>
  <c r="G200"/>
  <c r="W192"/>
  <c r="V192"/>
  <c r="R192"/>
  <c r="Q192"/>
  <c r="M192"/>
  <c r="L192"/>
  <c r="H192"/>
  <c r="G192"/>
  <c r="M203"/>
  <c r="L203"/>
  <c r="H203"/>
  <c r="G203"/>
  <c r="W186"/>
  <c r="V186"/>
  <c r="M186"/>
  <c r="L186"/>
  <c r="M189"/>
  <c r="L189"/>
  <c r="H189"/>
  <c r="G189"/>
  <c r="M73"/>
  <c r="L73"/>
  <c r="H73"/>
  <c r="G73"/>
  <c r="W250"/>
  <c r="V250"/>
  <c r="R250"/>
  <c r="Q250"/>
  <c r="M250"/>
  <c r="L250"/>
  <c r="H250"/>
  <c r="G250"/>
  <c r="M20"/>
  <c r="L20"/>
  <c r="H20"/>
  <c r="G20"/>
  <c r="W246"/>
  <c r="V246"/>
  <c r="R246"/>
  <c r="Q246"/>
  <c r="M246"/>
  <c r="L246"/>
  <c r="H246"/>
  <c r="G246"/>
  <c r="M274"/>
  <c r="L274"/>
  <c r="H274"/>
  <c r="G274"/>
  <c r="M39"/>
  <c r="L39"/>
  <c r="H39"/>
  <c r="G39"/>
  <c r="W135"/>
  <c r="V135"/>
  <c r="R135"/>
  <c r="Q135"/>
  <c r="M135"/>
  <c r="L135"/>
  <c r="H135"/>
  <c r="G135"/>
  <c r="W206"/>
  <c r="V206"/>
  <c r="R206"/>
  <c r="Q206"/>
  <c r="M206"/>
  <c r="L206"/>
  <c r="H206"/>
  <c r="G206"/>
  <c r="M220"/>
  <c r="L220"/>
  <c r="H220"/>
  <c r="G220"/>
  <c r="W117"/>
  <c r="V117"/>
  <c r="R117"/>
  <c r="Q117"/>
  <c r="M117"/>
  <c r="L117"/>
  <c r="H117"/>
  <c r="G117"/>
  <c r="W28"/>
  <c r="V28"/>
  <c r="R28"/>
  <c r="Q28"/>
  <c r="M28"/>
  <c r="L28"/>
  <c r="H28"/>
  <c r="G28"/>
  <c r="W184"/>
  <c r="V184"/>
  <c r="R184"/>
  <c r="Q184"/>
  <c r="M184"/>
  <c r="L184"/>
  <c r="H184"/>
  <c r="G184"/>
  <c r="W193"/>
  <c r="V193"/>
  <c r="R193"/>
  <c r="Q193"/>
  <c r="M193"/>
  <c r="L193"/>
  <c r="H193"/>
  <c r="G193"/>
  <c r="M270"/>
  <c r="L270"/>
  <c r="H270"/>
  <c r="G270"/>
  <c r="W61"/>
  <c r="V61"/>
  <c r="R61"/>
  <c r="Q61"/>
  <c r="M61"/>
  <c r="L61"/>
  <c r="H61"/>
  <c r="G61"/>
  <c r="W259"/>
  <c r="V259"/>
  <c r="R259"/>
  <c r="Q259"/>
  <c r="M259"/>
  <c r="L259"/>
  <c r="H259"/>
  <c r="G259"/>
  <c r="M137"/>
  <c r="L137"/>
  <c r="H137"/>
  <c r="G137"/>
  <c r="M225"/>
  <c r="L225"/>
  <c r="H225"/>
  <c r="G225"/>
  <c r="W263"/>
  <c r="V263"/>
  <c r="R263"/>
  <c r="Q263"/>
  <c r="M263"/>
  <c r="L263"/>
  <c r="H263"/>
  <c r="G263"/>
  <c r="M150"/>
  <c r="L150"/>
  <c r="H150"/>
  <c r="G150"/>
  <c r="M24"/>
  <c r="L24"/>
  <c r="H24"/>
  <c r="G24"/>
  <c r="M6"/>
  <c r="L6"/>
  <c r="H6"/>
  <c r="G6"/>
  <c r="M236"/>
  <c r="L236"/>
  <c r="H236"/>
  <c r="G236"/>
  <c r="W177"/>
  <c r="V177"/>
  <c r="R177"/>
  <c r="Q177"/>
  <c r="M177"/>
  <c r="L177"/>
  <c r="H177"/>
  <c r="G177"/>
  <c r="M130"/>
  <c r="L130"/>
  <c r="H130"/>
  <c r="G130"/>
  <c r="M7"/>
  <c r="L7"/>
  <c r="H7"/>
  <c r="G7"/>
  <c r="M214"/>
  <c r="L214"/>
  <c r="H214"/>
  <c r="G214"/>
  <c r="M262"/>
  <c r="L262"/>
  <c r="H262"/>
  <c r="G262"/>
  <c r="M103"/>
  <c r="L103"/>
  <c r="H103"/>
  <c r="G103"/>
  <c r="M99"/>
  <c r="L99"/>
  <c r="H99"/>
  <c r="G99"/>
  <c r="M10"/>
  <c r="L10"/>
  <c r="H10"/>
  <c r="G10"/>
  <c r="M97"/>
  <c r="L97"/>
  <c r="H97"/>
  <c r="G97"/>
  <c r="M173"/>
  <c r="L173"/>
  <c r="H173"/>
  <c r="G173"/>
  <c r="M126"/>
  <c r="L126"/>
  <c r="H126"/>
  <c r="G126"/>
  <c r="M128"/>
  <c r="L128"/>
  <c r="H128"/>
  <c r="G128"/>
  <c r="M81"/>
  <c r="L81"/>
  <c r="H81"/>
  <c r="G81"/>
  <c r="M104"/>
  <c r="L104"/>
  <c r="H104"/>
  <c r="G104"/>
  <c r="M164"/>
  <c r="L164"/>
  <c r="H164"/>
  <c r="G164"/>
  <c r="M114"/>
  <c r="L114"/>
  <c r="H114"/>
  <c r="G114"/>
  <c r="M196"/>
  <c r="L196"/>
  <c r="H196"/>
  <c r="G196"/>
  <c r="M82"/>
  <c r="L82"/>
  <c r="H82"/>
  <c r="G82"/>
  <c r="M23"/>
  <c r="L23"/>
  <c r="H23"/>
  <c r="G23"/>
  <c r="M70"/>
  <c r="L70"/>
  <c r="H70"/>
  <c r="G70"/>
  <c r="M45"/>
  <c r="L45"/>
  <c r="H45"/>
  <c r="G45"/>
  <c r="M69"/>
  <c r="L69"/>
  <c r="H69"/>
  <c r="G69"/>
  <c r="M33"/>
  <c r="L33"/>
  <c r="H33"/>
  <c r="G33"/>
  <c r="M273"/>
  <c r="L273"/>
  <c r="H273"/>
  <c r="G273"/>
  <c r="M119"/>
  <c r="L119"/>
  <c r="H119"/>
  <c r="G119"/>
  <c r="M170"/>
  <c r="L170"/>
  <c r="H170"/>
  <c r="G170"/>
  <c r="M146"/>
  <c r="L146"/>
  <c r="H146"/>
  <c r="G146"/>
  <c r="M171"/>
  <c r="L171"/>
  <c r="H171"/>
  <c r="G171"/>
  <c r="M141"/>
  <c r="L141"/>
  <c r="H141"/>
  <c r="G141"/>
  <c r="M149"/>
  <c r="L149"/>
  <c r="H149"/>
  <c r="G149"/>
  <c r="M185"/>
  <c r="L185"/>
  <c r="H185"/>
  <c r="G185"/>
  <c r="M131"/>
  <c r="L131"/>
  <c r="H131"/>
  <c r="G131"/>
  <c r="M63"/>
  <c r="L63"/>
  <c r="H63"/>
  <c r="G63"/>
  <c r="M230"/>
  <c r="L230"/>
  <c r="H230"/>
  <c r="G230"/>
  <c r="M143"/>
  <c r="L143"/>
  <c r="H143"/>
  <c r="G143"/>
  <c r="M47"/>
  <c r="L47"/>
  <c r="H47"/>
  <c r="G47"/>
  <c r="M94"/>
  <c r="L94"/>
  <c r="H94"/>
  <c r="G94"/>
  <c r="M136"/>
  <c r="L136"/>
  <c r="H136"/>
  <c r="G136"/>
  <c r="M129"/>
  <c r="L129"/>
  <c r="H129"/>
  <c r="G129"/>
  <c r="M18"/>
  <c r="L18"/>
  <c r="H18"/>
  <c r="G18"/>
  <c r="M222"/>
  <c r="L222"/>
  <c r="H222"/>
  <c r="G222"/>
  <c r="W264"/>
  <c r="V264"/>
  <c r="R264"/>
  <c r="Q264"/>
  <c r="M264"/>
  <c r="L264"/>
  <c r="H264"/>
  <c r="G264"/>
  <c r="W218"/>
  <c r="V218"/>
  <c r="R218"/>
  <c r="Q218"/>
  <c r="M218"/>
  <c r="L218"/>
  <c r="H218"/>
  <c r="G218"/>
  <c r="W85"/>
  <c r="V85"/>
  <c r="R85"/>
  <c r="Q85"/>
  <c r="M85"/>
  <c r="L85"/>
  <c r="H85"/>
  <c r="G85"/>
  <c r="M181"/>
  <c r="L181"/>
  <c r="H181"/>
  <c r="G181"/>
  <c r="W265"/>
  <c r="V265"/>
  <c r="R265"/>
  <c r="Q265"/>
  <c r="M265"/>
  <c r="L265"/>
  <c r="H265"/>
  <c r="G265"/>
  <c r="M60"/>
  <c r="L60"/>
  <c r="H60"/>
  <c r="G60"/>
  <c r="M234"/>
  <c r="L234"/>
  <c r="H234"/>
  <c r="G234"/>
  <c r="M27"/>
  <c r="L27"/>
  <c r="H27"/>
  <c r="G27"/>
  <c r="W204"/>
  <c r="V204"/>
  <c r="R204"/>
  <c r="Q204"/>
  <c r="M204"/>
  <c r="L204"/>
  <c r="H204"/>
  <c r="G204"/>
  <c r="W151"/>
  <c r="V151"/>
  <c r="R151"/>
  <c r="Q151"/>
  <c r="M151"/>
  <c r="L151"/>
  <c r="H151"/>
  <c r="G151"/>
  <c r="W198"/>
  <c r="V198"/>
  <c r="R198"/>
  <c r="Q198"/>
  <c r="M198"/>
  <c r="L198"/>
  <c r="H198"/>
  <c r="G198"/>
  <c r="W145"/>
  <c r="V145"/>
  <c r="R145"/>
  <c r="Q145"/>
  <c r="M145"/>
  <c r="L145"/>
  <c r="H145"/>
  <c r="G145"/>
  <c r="M231"/>
  <c r="L231"/>
  <c r="H231"/>
  <c r="G231"/>
  <c r="M210"/>
  <c r="L210"/>
  <c r="H210"/>
  <c r="G210"/>
  <c r="M175"/>
  <c r="L175"/>
  <c r="H175"/>
  <c r="G175"/>
  <c r="W235"/>
  <c r="V235"/>
  <c r="R235"/>
  <c r="Q235"/>
  <c r="M235"/>
  <c r="L235"/>
  <c r="H235"/>
  <c r="G235"/>
  <c r="M100"/>
  <c r="L100"/>
  <c r="H100"/>
  <c r="G100"/>
  <c r="M158"/>
  <c r="L158"/>
  <c r="H158"/>
  <c r="G158"/>
  <c r="M13"/>
  <c r="L13"/>
  <c r="H13"/>
  <c r="G13"/>
  <c r="M267"/>
  <c r="L267"/>
  <c r="H267"/>
  <c r="G267"/>
  <c r="M260"/>
  <c r="L260"/>
  <c r="H260"/>
  <c r="G260"/>
  <c r="M107"/>
  <c r="L107"/>
  <c r="H107"/>
  <c r="G107"/>
  <c r="M194"/>
  <c r="L194"/>
  <c r="H194"/>
  <c r="G194"/>
  <c r="M105"/>
  <c r="L105"/>
  <c r="H105"/>
  <c r="G105"/>
  <c r="M59"/>
  <c r="L59"/>
  <c r="H59"/>
  <c r="G59"/>
  <c r="M180"/>
  <c r="L180"/>
  <c r="H180"/>
  <c r="G180"/>
  <c r="M257"/>
  <c r="L257"/>
  <c r="H257"/>
  <c r="G257"/>
  <c r="M188"/>
  <c r="L188"/>
  <c r="H188"/>
  <c r="G188"/>
  <c r="M76"/>
  <c r="L76"/>
  <c r="H76"/>
  <c r="G76"/>
  <c r="M22"/>
  <c r="L22"/>
  <c r="H22"/>
  <c r="G22"/>
  <c r="M232"/>
  <c r="L232"/>
  <c r="H232"/>
  <c r="G232"/>
  <c r="M240"/>
  <c r="L240"/>
  <c r="H240"/>
  <c r="G240"/>
  <c r="M139"/>
  <c r="L139"/>
  <c r="H139"/>
  <c r="G139"/>
  <c r="M243"/>
  <c r="L243"/>
  <c r="H243"/>
  <c r="G243"/>
  <c r="M166"/>
  <c r="L166"/>
  <c r="H166"/>
  <c r="G166"/>
  <c r="M152"/>
  <c r="L152"/>
  <c r="H152"/>
  <c r="G152"/>
  <c r="M25"/>
  <c r="L25"/>
  <c r="H25"/>
  <c r="G25"/>
  <c r="M74"/>
  <c r="L74"/>
  <c r="H74"/>
  <c r="G74"/>
  <c r="W56"/>
  <c r="V56"/>
  <c r="R56"/>
  <c r="Q56"/>
  <c r="M56"/>
  <c r="L56"/>
  <c r="H56"/>
  <c r="G56"/>
  <c r="W242"/>
  <c r="V242"/>
  <c r="R242"/>
  <c r="Q242"/>
  <c r="M242"/>
  <c r="L242"/>
  <c r="H242"/>
  <c r="G242"/>
  <c r="M48"/>
  <c r="L48"/>
  <c r="H48"/>
  <c r="G48"/>
  <c r="M213"/>
  <c r="L213"/>
  <c r="H213"/>
  <c r="G213"/>
  <c r="W43"/>
  <c r="V43"/>
  <c r="R43"/>
  <c r="Q43"/>
  <c r="M43"/>
  <c r="L43"/>
  <c r="H43"/>
  <c r="G43"/>
  <c r="R75"/>
  <c r="Q75"/>
  <c r="M75"/>
  <c r="L75"/>
  <c r="H75"/>
  <c r="G75"/>
  <c r="M19"/>
  <c r="L19"/>
  <c r="H19"/>
  <c r="G19"/>
  <c r="M125"/>
  <c r="L125"/>
  <c r="H125"/>
  <c r="G125"/>
  <c r="M227"/>
  <c r="L227"/>
  <c r="H227"/>
  <c r="G227"/>
  <c r="M42"/>
  <c r="L42"/>
  <c r="H42"/>
  <c r="G42"/>
  <c r="W168"/>
  <c r="V168"/>
  <c r="R168"/>
  <c r="Q168"/>
  <c r="M168"/>
  <c r="L168"/>
  <c r="H168"/>
  <c r="G168"/>
  <c r="M276"/>
  <c r="L276"/>
  <c r="H276"/>
  <c r="G276"/>
  <c r="M211"/>
  <c r="L211"/>
  <c r="H211"/>
  <c r="G211"/>
  <c r="W248"/>
  <c r="V248"/>
  <c r="R248"/>
  <c r="Q248"/>
  <c r="M248"/>
  <c r="L248"/>
  <c r="H248"/>
  <c r="G248"/>
  <c r="H154"/>
  <c r="G154"/>
  <c r="G278" l="1"/>
  <c r="H278" s="1"/>
  <c r="L278"/>
  <c r="M278" s="1"/>
</calcChain>
</file>

<file path=xl/comments1.xml><?xml version="1.0" encoding="utf-8"?>
<comments xmlns="http://schemas.openxmlformats.org/spreadsheetml/2006/main">
  <authors>
    <author>smithn</author>
  </authors>
  <commentList>
    <comment ref="C1" authorId="0">
      <text>
        <r>
          <rPr>
            <b/>
            <sz val="9"/>
            <color rgb="FF000000"/>
            <rFont val="Tahoma"/>
            <charset val="1"/>
          </rPr>
          <t>smithn:</t>
        </r>
        <r>
          <rPr>
            <sz val="9"/>
            <color rgb="FF000000"/>
            <rFont val="Tahoma"/>
            <charset val="1"/>
          </rPr>
          <t xml:space="preserve">
Maximum council tax support aviailable 2013/14
</t>
        </r>
      </text>
    </comment>
    <comment ref="E1" authorId="0">
      <text>
        <r>
          <rPr>
            <b/>
            <sz val="9"/>
            <color rgb="FF000000"/>
            <rFont val="Tahoma"/>
            <charset val="1"/>
          </rPr>
          <t>smithn:</t>
        </r>
        <r>
          <rPr>
            <sz val="9"/>
            <color rgb="FF000000"/>
            <rFont val="Tahoma"/>
            <charset val="1"/>
          </rPr>
          <t xml:space="preserve">
final year previous scheme (full support)
</t>
        </r>
      </text>
    </comment>
    <comment ref="J1" authorId="0">
      <text>
        <r>
          <rPr>
            <b/>
            <sz val="9"/>
            <color rgb="FF000000"/>
            <rFont val="Tahoma"/>
            <charset val="1"/>
          </rPr>
          <t>smithn:</t>
        </r>
        <r>
          <rPr>
            <sz val="9"/>
            <color rgb="FF000000"/>
            <rFont val="Tahoma"/>
            <charset val="1"/>
          </rPr>
          <t xml:space="preserve">
Last year of old scheme
</t>
        </r>
      </text>
    </comment>
    <comment ref="O1" authorId="0">
      <text>
        <r>
          <rPr>
            <b/>
            <sz val="9"/>
            <color rgb="FF000000"/>
            <rFont val="Tahoma"/>
            <charset val="1"/>
          </rPr>
          <t>smithn:</t>
        </r>
        <r>
          <rPr>
            <sz val="9"/>
            <color rgb="FF000000"/>
            <rFont val="Tahoma"/>
            <charset val="1"/>
          </rPr>
          <t xml:space="preserve">
last year of old scheme
</t>
        </r>
      </text>
    </comment>
    <comment ref="P1" authorId="0">
      <text>
        <r>
          <rPr>
            <b/>
            <sz val="9"/>
            <color rgb="FF000000"/>
            <rFont val="Tahoma"/>
            <charset val="1"/>
          </rPr>
          <t>smithn:</t>
        </r>
        <r>
          <rPr>
            <sz val="9"/>
            <color rgb="FF000000"/>
            <rFont val="Tahoma"/>
            <charset val="1"/>
          </rPr>
          <t xml:space="preserve">
last year of old scheme
</t>
        </r>
      </text>
    </comment>
    <comment ref="T1" authorId="0">
      <text>
        <r>
          <rPr>
            <b/>
            <sz val="9"/>
            <color rgb="FF000000"/>
            <rFont val="Tahoma"/>
            <charset val="1"/>
          </rPr>
          <t>smithn:</t>
        </r>
        <r>
          <rPr>
            <sz val="9"/>
            <color rgb="FF000000"/>
            <rFont val="Tahoma"/>
            <charset val="1"/>
          </rPr>
          <t xml:space="preserve">
last year of old scheme
</t>
        </r>
      </text>
    </comment>
    <comment ref="C228" authorId="0">
      <text>
        <r>
          <rPr>
            <b/>
            <sz val="9"/>
            <color rgb="FF000000"/>
            <rFont val="Tahoma"/>
            <family val="2"/>
          </rPr>
          <t>smithn:</t>
        </r>
        <r>
          <rPr>
            <sz val="9"/>
            <color rgb="FF000000"/>
            <rFont val="Tahoma"/>
            <family val="2"/>
          </rPr>
          <t xml:space="preserve">
has payments to make</t>
        </r>
      </text>
    </comment>
    <comment ref="O278" authorId="0">
      <text>
        <r>
          <rPr>
            <b/>
            <sz val="9"/>
            <color rgb="FF000000"/>
            <rFont val="Tahoma"/>
            <charset val="1"/>
          </rPr>
          <t>smithn:</t>
        </r>
        <r>
          <rPr>
            <sz val="9"/>
            <color rgb="FF000000"/>
            <rFont val="Tahoma"/>
            <charset val="1"/>
          </rPr>
          <t xml:space="preserve">
LAs with data in both O and P only</t>
        </r>
      </text>
    </comment>
    <comment ref="P278" authorId="0">
      <text>
        <r>
          <rPr>
            <b/>
            <sz val="9"/>
            <color rgb="FF000000"/>
            <rFont val="Tahoma"/>
            <charset val="1"/>
          </rPr>
          <t>smithn:</t>
        </r>
        <r>
          <rPr>
            <sz val="9"/>
            <color rgb="FF000000"/>
            <rFont val="Tahoma"/>
            <charset val="1"/>
          </rPr>
          <t xml:space="preserve">
LAs with data in both O and P only</t>
        </r>
      </text>
    </comment>
    <comment ref="T278" authorId="0">
      <text>
        <r>
          <rPr>
            <b/>
            <sz val="9"/>
            <color rgb="FF000000"/>
            <rFont val="Tahoma"/>
            <charset val="1"/>
          </rPr>
          <t>smithn:</t>
        </r>
        <r>
          <rPr>
            <sz val="9"/>
            <color rgb="FF000000"/>
            <rFont val="Tahoma"/>
            <charset val="1"/>
          </rPr>
          <t xml:space="preserve">
LAs with data in columns T and U only
</t>
        </r>
      </text>
    </comment>
    <comment ref="U278" authorId="0">
      <text>
        <r>
          <rPr>
            <b/>
            <sz val="9"/>
            <color rgb="FF000000"/>
            <rFont val="Tahoma"/>
            <charset val="1"/>
          </rPr>
          <t>smithn:</t>
        </r>
        <r>
          <rPr>
            <sz val="9"/>
            <color rgb="FF000000"/>
            <rFont val="Tahoma"/>
            <charset val="1"/>
          </rPr>
          <t xml:space="preserve">
LAs with data in columns T and U only
</t>
        </r>
      </text>
    </comment>
  </commentList>
</comments>
</file>

<file path=xl/comments2.xml><?xml version="1.0" encoding="utf-8"?>
<comments xmlns="http://schemas.openxmlformats.org/spreadsheetml/2006/main">
  <authors>
    <author>smithn</author>
  </authors>
  <commentList>
    <comment ref="C1" authorId="0">
      <text>
        <r>
          <rPr>
            <b/>
            <sz val="9"/>
            <color indexed="81"/>
            <rFont val="Tahoma"/>
            <family val="2"/>
          </rPr>
          <t>smithn:</t>
        </r>
        <r>
          <rPr>
            <sz val="9"/>
            <color indexed="81"/>
            <rFont val="Tahoma"/>
            <family val="2"/>
          </rPr>
          <t xml:space="preserve">
Maximum council tax support aviailable 2013/14
</t>
        </r>
      </text>
    </comment>
    <comment ref="E1" authorId="0">
      <text>
        <r>
          <rPr>
            <b/>
            <sz val="9"/>
            <color indexed="81"/>
            <rFont val="Tahoma"/>
            <family val="2"/>
          </rPr>
          <t>smithn:</t>
        </r>
        <r>
          <rPr>
            <sz val="9"/>
            <color indexed="81"/>
            <rFont val="Tahoma"/>
            <family val="2"/>
          </rPr>
          <t xml:space="preserve">
final year previous scheme (full support)
</t>
        </r>
      </text>
    </comment>
    <comment ref="J1" authorId="0">
      <text>
        <r>
          <rPr>
            <b/>
            <sz val="9"/>
            <color indexed="81"/>
            <rFont val="Tahoma"/>
            <family val="2"/>
          </rPr>
          <t>smithn:</t>
        </r>
        <r>
          <rPr>
            <sz val="9"/>
            <color indexed="81"/>
            <rFont val="Tahoma"/>
            <family val="2"/>
          </rPr>
          <t xml:space="preserve">
Last year of old scheme
</t>
        </r>
      </text>
    </comment>
    <comment ref="O1" authorId="0">
      <text>
        <r>
          <rPr>
            <b/>
            <sz val="9"/>
            <color indexed="81"/>
            <rFont val="Tahoma"/>
            <family val="2"/>
          </rPr>
          <t>smithn:</t>
        </r>
        <r>
          <rPr>
            <sz val="9"/>
            <color indexed="81"/>
            <rFont val="Tahoma"/>
            <family val="2"/>
          </rPr>
          <t xml:space="preserve">
last year of old scheme
</t>
        </r>
      </text>
    </comment>
    <comment ref="P1" authorId="0">
      <text>
        <r>
          <rPr>
            <b/>
            <sz val="9"/>
            <color indexed="81"/>
            <rFont val="Tahoma"/>
            <family val="2"/>
          </rPr>
          <t>smithn:</t>
        </r>
        <r>
          <rPr>
            <sz val="9"/>
            <color indexed="81"/>
            <rFont val="Tahoma"/>
            <family val="2"/>
          </rPr>
          <t xml:space="preserve">
last year of old scheme
</t>
        </r>
      </text>
    </comment>
    <comment ref="T1" authorId="0">
      <text>
        <r>
          <rPr>
            <b/>
            <sz val="9"/>
            <color indexed="81"/>
            <rFont val="Tahoma"/>
            <family val="2"/>
          </rPr>
          <t>smithn:</t>
        </r>
        <r>
          <rPr>
            <sz val="9"/>
            <color indexed="81"/>
            <rFont val="Tahoma"/>
            <family val="2"/>
          </rPr>
          <t xml:space="preserve">
last year of old scheme
</t>
        </r>
      </text>
    </comment>
    <comment ref="C206" authorId="0">
      <text>
        <r>
          <rPr>
            <b/>
            <sz val="9"/>
            <color indexed="81"/>
            <rFont val="Tahoma"/>
            <family val="2"/>
          </rPr>
          <t>smithn:</t>
        </r>
        <r>
          <rPr>
            <sz val="9"/>
            <color indexed="81"/>
            <rFont val="Tahoma"/>
            <family val="2"/>
          </rPr>
          <t xml:space="preserve">
has payments to make</t>
        </r>
      </text>
    </comment>
    <comment ref="T209" authorId="0">
      <text>
        <r>
          <rPr>
            <b/>
            <sz val="9"/>
            <color indexed="81"/>
            <rFont val="Tahoma"/>
            <family val="2"/>
          </rPr>
          <t>smithn:</t>
        </r>
        <r>
          <rPr>
            <sz val="9"/>
            <color indexed="81"/>
            <rFont val="Tahoma"/>
            <family val="2"/>
          </rPr>
          <t xml:space="preserve">
LAs with data in columns T and U only
</t>
        </r>
      </text>
    </comment>
    <comment ref="U209" authorId="0">
      <text>
        <r>
          <rPr>
            <b/>
            <sz val="9"/>
            <color indexed="81"/>
            <rFont val="Tahoma"/>
            <family val="2"/>
          </rPr>
          <t>smithn:</t>
        </r>
        <r>
          <rPr>
            <sz val="9"/>
            <color indexed="81"/>
            <rFont val="Tahoma"/>
            <family val="2"/>
          </rPr>
          <t xml:space="preserve">
LAs with data in columns T and U only
</t>
        </r>
      </text>
    </comment>
    <comment ref="O282" authorId="0">
      <text>
        <r>
          <rPr>
            <b/>
            <sz val="9"/>
            <color indexed="81"/>
            <rFont val="Tahoma"/>
            <family val="2"/>
          </rPr>
          <t>smithn:</t>
        </r>
        <r>
          <rPr>
            <sz val="9"/>
            <color indexed="81"/>
            <rFont val="Tahoma"/>
            <family val="2"/>
          </rPr>
          <t xml:space="preserve">
LAs with data in both O and P only</t>
        </r>
      </text>
    </comment>
    <comment ref="P282" authorId="0">
      <text>
        <r>
          <rPr>
            <b/>
            <sz val="9"/>
            <color indexed="81"/>
            <rFont val="Tahoma"/>
            <family val="2"/>
          </rPr>
          <t>smithn:</t>
        </r>
        <r>
          <rPr>
            <sz val="9"/>
            <color indexed="81"/>
            <rFont val="Tahoma"/>
            <family val="2"/>
          </rPr>
          <t xml:space="preserve">
LAs with data in both O and P only</t>
        </r>
      </text>
    </comment>
  </commentList>
</comments>
</file>

<file path=xl/sharedStrings.xml><?xml version="1.0" encoding="utf-8"?>
<sst xmlns="http://schemas.openxmlformats.org/spreadsheetml/2006/main" count="1772" uniqueCount="341">
  <si>
    <t>Council</t>
  </si>
  <si>
    <t>Lichfield</t>
  </si>
  <si>
    <t>Redcar &amp; Cleveland</t>
  </si>
  <si>
    <t>Runnymede</t>
  </si>
  <si>
    <t>East Hertfordshire</t>
  </si>
  <si>
    <t>Corby</t>
  </si>
  <si>
    <t>Harlow</t>
  </si>
  <si>
    <t>North Kesteven</t>
  </si>
  <si>
    <t>Woking</t>
  </si>
  <si>
    <t>Castle Point</t>
  </si>
  <si>
    <t>Southampton</t>
  </si>
  <si>
    <t>Eastleigh</t>
  </si>
  <si>
    <t>South Staffordshire</t>
  </si>
  <si>
    <t>Herefordshire</t>
  </si>
  <si>
    <t>Hull</t>
  </si>
  <si>
    <t>West Lindsey</t>
  </si>
  <si>
    <t>Wyre</t>
  </si>
  <si>
    <t>Oldham</t>
  </si>
  <si>
    <t>Doncaster</t>
  </si>
  <si>
    <t>South Bucks</t>
  </si>
  <si>
    <t>Tendring</t>
  </si>
  <si>
    <t>Halton</t>
  </si>
  <si>
    <t>Northampton</t>
  </si>
  <si>
    <t>Isle of Wight</t>
  </si>
  <si>
    <t>Mendip</t>
  </si>
  <si>
    <t>Lewisham</t>
  </si>
  <si>
    <t>Rotherham</t>
  </si>
  <si>
    <t>East Hampshire</t>
  </si>
  <si>
    <t>Camden</t>
  </si>
  <si>
    <t>Melton</t>
  </si>
  <si>
    <t>Blaby</t>
  </si>
  <si>
    <t>Blackburn with Darwen</t>
  </si>
  <si>
    <t>Rochford</t>
  </si>
  <si>
    <t>South Gloucestershire</t>
  </si>
  <si>
    <t>Leicester</t>
  </si>
  <si>
    <t>Wealden</t>
  </si>
  <si>
    <t>Purbeck</t>
  </si>
  <si>
    <t>Wyre Forest</t>
  </si>
  <si>
    <t>Rochdale</t>
  </si>
  <si>
    <t>West Berkshire</t>
  </si>
  <si>
    <t>South Derbyshire</t>
  </si>
  <si>
    <t>Redbridge</t>
  </si>
  <si>
    <t>Tamworth</t>
  </si>
  <si>
    <t>Harrogate</t>
  </si>
  <si>
    <t>Hastings</t>
  </si>
  <si>
    <t>South Tyneside</t>
  </si>
  <si>
    <t>Cheshire West and Chester</t>
  </si>
  <si>
    <t>Suffolk Coastal</t>
  </si>
  <si>
    <t>Cornwall</t>
  </si>
  <si>
    <t>Welwyn Hatfield</t>
  </si>
  <si>
    <t>Rossendale</t>
  </si>
  <si>
    <t>Cheshire East</t>
  </si>
  <si>
    <t>South Kesteven</t>
  </si>
  <si>
    <t>Telford &amp; Wrekin</t>
  </si>
  <si>
    <t>Sutton</t>
  </si>
  <si>
    <t>North Devon</t>
  </si>
  <si>
    <t>East Riding of Yorkshire</t>
  </si>
  <si>
    <t>Great Yarmouth</t>
  </si>
  <si>
    <t>Merton</t>
  </si>
  <si>
    <t>South Northamptonshire</t>
  </si>
  <si>
    <t>Huntingdonshire</t>
  </si>
  <si>
    <t>Worcester</t>
  </si>
  <si>
    <t>Oxford</t>
  </si>
  <si>
    <t>Cambridge</t>
  </si>
  <si>
    <t>South Lakeland</t>
  </si>
  <si>
    <t>Redditch</t>
  </si>
  <si>
    <t>Basingstoke and Deane</t>
  </si>
  <si>
    <t>Northumberland</t>
  </si>
  <si>
    <t>Harrow</t>
  </si>
  <si>
    <t>City of London</t>
  </si>
  <si>
    <t>Gravesham</t>
  </si>
  <si>
    <t>South Oxfordshire</t>
  </si>
  <si>
    <t>Vale of White Horse</t>
  </si>
  <si>
    <t>Cherwell</t>
  </si>
  <si>
    <t>Burnley</t>
  </si>
  <si>
    <t>Wycombe</t>
  </si>
  <si>
    <t>West Dorset</t>
  </si>
  <si>
    <t>Weymouth &amp; Portland</t>
  </si>
  <si>
    <t>Preston</t>
  </si>
  <si>
    <t>Rushmoor</t>
  </si>
  <si>
    <t>Stevenage</t>
  </si>
  <si>
    <t>Spelthorne</t>
  </si>
  <si>
    <t>Darlington</t>
  </si>
  <si>
    <t>Exeter</t>
  </si>
  <si>
    <t>Torridge</t>
  </si>
  <si>
    <t>Broxtowe</t>
  </si>
  <si>
    <t>Brighton &amp; Hove</t>
  </si>
  <si>
    <t>Hart</t>
  </si>
  <si>
    <t>Kingston upon Thames</t>
  </si>
  <si>
    <t>Peterborough</t>
  </si>
  <si>
    <t>St Albans</t>
  </si>
  <si>
    <t>Kensington &amp; Chelsea</t>
  </si>
  <si>
    <t>Walsall</t>
  </si>
  <si>
    <t>Lancaster</t>
  </si>
  <si>
    <t>Forest of Dean</t>
  </si>
  <si>
    <t>Portsmouth</t>
  </si>
  <si>
    <t>Haringey</t>
  </si>
  <si>
    <t>South Cambridgeshire</t>
  </si>
  <si>
    <t>Islington</t>
  </si>
  <si>
    <t>Coventry</t>
  </si>
  <si>
    <t>Hambleton</t>
  </si>
  <si>
    <t>Newcastle</t>
  </si>
  <si>
    <t>West Lancashire</t>
  </si>
  <si>
    <t>Milton Keynes</t>
  </si>
  <si>
    <t>Havering</t>
  </si>
  <si>
    <t>Southend</t>
  </si>
  <si>
    <t>Chorley</t>
  </si>
  <si>
    <t>Taunton Deane</t>
  </si>
  <si>
    <t>Liverpool</t>
  </si>
  <si>
    <t>Wakefield</t>
  </si>
  <si>
    <t>Gedling</t>
  </si>
  <si>
    <t>Staffordshire Moorlands</t>
  </si>
  <si>
    <t>Maldon</t>
  </si>
  <si>
    <t>Gosport</t>
  </si>
  <si>
    <t>Bradford</t>
  </si>
  <si>
    <t>Bedford</t>
  </si>
  <si>
    <t>Aylesbury Vale</t>
  </si>
  <si>
    <t>Rother</t>
  </si>
  <si>
    <t>Thurrock</t>
  </si>
  <si>
    <t>Swale</t>
  </si>
  <si>
    <t>Stockton</t>
  </si>
  <si>
    <t>Chelmsford</t>
  </si>
  <si>
    <t>Waverley</t>
  </si>
  <si>
    <t>Dacorum</t>
  </si>
  <si>
    <t>Bristol</t>
  </si>
  <si>
    <t>Epsom &amp; Ewell</t>
  </si>
  <si>
    <t>Barrow</t>
  </si>
  <si>
    <t>Havant</t>
  </si>
  <si>
    <t>Poole</t>
  </si>
  <si>
    <t>North Lincolnshire</t>
  </si>
  <si>
    <t>Rushcliffe</t>
  </si>
  <si>
    <t>Medway</t>
  </si>
  <si>
    <t>East Lindsey</t>
  </si>
  <si>
    <t>Broxbourne</t>
  </si>
  <si>
    <t>Waltham Forest</t>
  </si>
  <si>
    <t>Adur</t>
  </si>
  <si>
    <t>Worthing</t>
  </si>
  <si>
    <t>Broadland</t>
  </si>
  <si>
    <t>Richmond</t>
  </si>
  <si>
    <t>Wolverhampton</t>
  </si>
  <si>
    <t>Enfield</t>
  </si>
  <si>
    <t>Bath &amp; North East Somerset</t>
  </si>
  <si>
    <t>Breckland</t>
  </si>
  <si>
    <t>Hillingdon</t>
  </si>
  <si>
    <t>Elmbridge</t>
  </si>
  <si>
    <t>Wokingham</t>
  </si>
  <si>
    <t>Tameside</t>
  </si>
  <si>
    <t>Bassetlaw</t>
  </si>
  <si>
    <t>Tonbridge &amp; Malling</t>
  </si>
  <si>
    <t>Mansfield</t>
  </si>
  <si>
    <t>Oadby &amp; Wigston</t>
  </si>
  <si>
    <t>Newark &amp; Sherwood</t>
  </si>
  <si>
    <t>Fylde</t>
  </si>
  <si>
    <t>Birmingham</t>
  </si>
  <si>
    <t>New Forest</t>
  </si>
  <si>
    <t>Charnwood</t>
  </si>
  <si>
    <t>Surrey Heath</t>
  </si>
  <si>
    <t>Shepway</t>
  </si>
  <si>
    <t>Wandsworth</t>
  </si>
  <si>
    <t>West Somerset</t>
  </si>
  <si>
    <t>Maidstone</t>
  </si>
  <si>
    <t>Tunbridge Wells</t>
  </si>
  <si>
    <t>Swindon</t>
  </si>
  <si>
    <t>Blackpool</t>
  </si>
  <si>
    <t>Derby</t>
  </si>
  <si>
    <t>Durham</t>
  </si>
  <si>
    <t>Mole Valley</t>
  </si>
  <si>
    <t>Hackney</t>
  </si>
  <si>
    <t>Dover</t>
  </si>
  <si>
    <t>Tandridge</t>
  </si>
  <si>
    <t>Luton</t>
  </si>
  <si>
    <t>Newham</t>
  </si>
  <si>
    <t>Calderdale</t>
  </si>
  <si>
    <t>Boston</t>
  </si>
  <si>
    <t>South Holland</t>
  </si>
  <si>
    <t>St Edmundsbury</t>
  </si>
  <si>
    <t>Rutland</t>
  </si>
  <si>
    <t>Torbay</t>
  </si>
  <si>
    <t>Thanet</t>
  </si>
  <si>
    <t>York</t>
  </si>
  <si>
    <t>Nottingham</t>
  </si>
  <si>
    <t>Forest Heath</t>
  </si>
  <si>
    <t>Canterbury</t>
  </si>
  <si>
    <t>Sunderland</t>
  </si>
  <si>
    <t>Notes</t>
  </si>
  <si>
    <t>Ribble Valley</t>
  </si>
  <si>
    <t>Ryedale</t>
  </si>
  <si>
    <t>Leeds</t>
  </si>
  <si>
    <t>Sheffield</t>
  </si>
  <si>
    <t>Guildford</t>
  </si>
  <si>
    <t>Bolsover</t>
  </si>
  <si>
    <t>East Staffordshire</t>
  </si>
  <si>
    <t>Windsor &amp; Maidenhead</t>
  </si>
  <si>
    <t>Central Bedfordshire</t>
  </si>
  <si>
    <t>Bexley</t>
  </si>
  <si>
    <t>Dartford</t>
  </si>
  <si>
    <t>Sevenoaks</t>
  </si>
  <si>
    <t>Wiltshire</t>
  </si>
  <si>
    <t>Carlisle</t>
  </si>
  <si>
    <t>Stratford</t>
  </si>
  <si>
    <t>Bracknell Forest</t>
  </si>
  <si>
    <t>Basildon</t>
  </si>
  <si>
    <t>North Hertfordshire</t>
  </si>
  <si>
    <t>Gloucester</t>
  </si>
  <si>
    <t>Stockport</t>
  </si>
  <si>
    <t>Lincoln</t>
  </si>
  <si>
    <t>Wirral</t>
  </si>
  <si>
    <t>Mid Devon</t>
  </si>
  <si>
    <t>North Norfolk</t>
  </si>
  <si>
    <t>Hinckley &amp; Bosworth</t>
  </si>
  <si>
    <t>South Hams</t>
  </si>
  <si>
    <t>Scarborough</t>
  </si>
  <si>
    <t>Warrington</t>
  </si>
  <si>
    <t>Fenland</t>
  </si>
  <si>
    <t>Bolton</t>
  </si>
  <si>
    <t>Solihull</t>
  </si>
  <si>
    <t>Dudley</t>
  </si>
  <si>
    <t>Barking &amp; Dagenham</t>
  </si>
  <si>
    <t>Selby</t>
  </si>
  <si>
    <t>Crawley</t>
  </si>
  <si>
    <t>Bury</t>
  </si>
  <si>
    <t>Hammersmith &amp; Fulham</t>
  </si>
  <si>
    <t>Copeland</t>
  </si>
  <si>
    <t>Barnet</t>
  </si>
  <si>
    <t>Slough</t>
  </si>
  <si>
    <t>South Norfolk</t>
  </si>
  <si>
    <t>Erewash</t>
  </si>
  <si>
    <t>South Ribble</t>
  </si>
  <si>
    <t>Stroud</t>
  </si>
  <si>
    <t>Ealing</t>
  </si>
  <si>
    <t>Test Valley</t>
  </si>
  <si>
    <t>Brent</t>
  </si>
  <si>
    <t>Middlesbrough</t>
  </si>
  <si>
    <t>Gateshead</t>
  </si>
  <si>
    <t>Eastbourne</t>
  </si>
  <si>
    <t>Three Rivers</t>
  </si>
  <si>
    <t>Mid Sussex</t>
  </si>
  <si>
    <t>Band D</t>
  </si>
  <si>
    <t>Band B</t>
  </si>
  <si>
    <t>Current scheme limits CTS to equivalent of a Band B property</t>
  </si>
  <si>
    <t>Lambeth</t>
  </si>
  <si>
    <t>Manchester</t>
  </si>
  <si>
    <t>North Somerset</t>
  </si>
  <si>
    <t>Bromley</t>
  </si>
  <si>
    <t>East Devon</t>
  </si>
  <si>
    <t>Chichester</t>
  </si>
  <si>
    <t>Horsham</t>
  </si>
  <si>
    <t>Kirklees</t>
  </si>
  <si>
    <t>Epping Forest</t>
  </si>
  <si>
    <t>North Tyneside</t>
  </si>
  <si>
    <t>Daventry</t>
  </si>
  <si>
    <t>Chesterfield</t>
  </si>
  <si>
    <t>Fareham</t>
  </si>
  <si>
    <t>CTS limited to Band D equivalent. £6,000 savings limit introduced</t>
  </si>
  <si>
    <t>Arun</t>
  </si>
  <si>
    <t>Bromsgrove</t>
  </si>
  <si>
    <t>Tower Hamlets</t>
  </si>
  <si>
    <t>CTS capped at Band D equivalent in 2013/14 and 2014/15</t>
  </si>
  <si>
    <t>Watford</t>
  </si>
  <si>
    <t>Kettering</t>
  </si>
  <si>
    <t>Amber Valley</t>
  </si>
  <si>
    <t>Southwark</t>
  </si>
  <si>
    <t>Hounslow</t>
  </si>
  <si>
    <t>Bournemouth</t>
  </si>
  <si>
    <t>CTS was cut by £2.95pw for all working age claimants</t>
  </si>
  <si>
    <t>Derbyshire Dales</t>
  </si>
  <si>
    <t>Greenwich</t>
  </si>
  <si>
    <t>North West Leicestershire</t>
  </si>
  <si>
    <t>Warwick</t>
  </si>
  <si>
    <t>Wigan</t>
  </si>
  <si>
    <t>Harborough</t>
  </si>
  <si>
    <t>Band A</t>
  </si>
  <si>
    <t>CTS was cut by £3.55 for out-of-work, working age claimants. All working age claims were capped at Band D</t>
  </si>
  <si>
    <t>% change</t>
  </si>
  <si>
    <t>Region</t>
  </si>
  <si>
    <t>Bailiffs</t>
  </si>
  <si>
    <t>South West</t>
  </si>
  <si>
    <t>South East</t>
  </si>
  <si>
    <t>North West</t>
  </si>
  <si>
    <t>East Midlands</t>
  </si>
  <si>
    <t>Greater London</t>
  </si>
  <si>
    <t>West Midlands</t>
  </si>
  <si>
    <t>East of England</t>
  </si>
  <si>
    <t>North East</t>
  </si>
  <si>
    <t>Yorkshire and The Humber</t>
  </si>
  <si>
    <t>Only change was removal of Second Adult Rebate</t>
  </si>
  <si>
    <t>V is for 2013/14 arrears as of 22/08/14</t>
  </si>
  <si>
    <t>V is for 2013/14 arrears as of 27/08/14</t>
  </si>
  <si>
    <t>U and V represent number of Ctax accounts rather than number of people</t>
  </si>
  <si>
    <t>U and V refer to number of accounts</t>
  </si>
  <si>
    <t>V and W are as of 02/09/14</t>
  </si>
  <si>
    <t>Italicised figures are estimates</t>
  </si>
  <si>
    <t>L and O are ex-100% CTB cases only</t>
  </si>
  <si>
    <t>V and W are as of 05/09/14</t>
  </si>
  <si>
    <t>"As part of our planned mitigation programme following the effect of the Welfare Reform Act and the move to Council Tax Support, recovery was delayed during 2013-14 as awareness and signposting exercises were carried out where non-payment of Council Tax occurred"</t>
  </si>
  <si>
    <t>Summonses to WA claimants in 2013/14 were 302% higher than for all CTB claimants in 2012/13, while LOs to WA claimants in 2013/14 were 143% higher than for all CTB claimants in 2012/13</t>
  </si>
  <si>
    <t>V and W are as at 08/09/14</t>
  </si>
  <si>
    <t>V is an estimate</t>
  </si>
  <si>
    <t>Q-T are for claimants in receipt of CTS as of 01/04/13</t>
  </si>
  <si>
    <t>U is approximate</t>
  </si>
  <si>
    <t>Various cuts made to CTS scheme aside from maximum cap</t>
  </si>
  <si>
    <t>Italicised figures only apply to claimants receiving maximum CTS (91.5%)</t>
  </si>
  <si>
    <t>In 2013/14 the CTS cap was 100% up to Band E, and 91.5% for Bands F-H</t>
  </si>
  <si>
    <t>CTS capped 15% lower for recipients of passported benefits; all WA CTS capped at Band D equivalent</t>
  </si>
  <si>
    <t>Reigate &amp; Banstead</t>
  </si>
  <si>
    <t>St Helens</t>
  </si>
  <si>
    <t>Reading</t>
  </si>
  <si>
    <t>Allerdale</t>
  </si>
  <si>
    <t>North Dorset</t>
  </si>
  <si>
    <t>Trafford</t>
  </si>
  <si>
    <t>East Dorset</t>
  </si>
  <si>
    <t>Christchurch</t>
  </si>
  <si>
    <t>High Peak</t>
  </si>
  <si>
    <t>Nuneaton &amp; Bedworth</t>
  </si>
  <si>
    <t>Sandwell</t>
  </si>
  <si>
    <t>Eden</t>
  </si>
  <si>
    <t>Band C</t>
  </si>
  <si>
    <t>Rise in summonses for all council tax payers in...</t>
  </si>
  <si>
    <t>LAs with no minimum council tax payment</t>
  </si>
  <si>
    <t>LAs with minimum council tax payment</t>
  </si>
  <si>
    <t>Rise in liability orders for all council tax payers in...</t>
  </si>
  <si>
    <t>Rise in summonses for working age CTS qualifying council tax payers in...</t>
  </si>
  <si>
    <t>Rise in liability orders for working age CTS qualifying council tax payers in...</t>
  </si>
  <si>
    <t>2013/14 CTS support rate</t>
  </si>
  <si>
    <t>2012/13 number of summons' issued</t>
  </si>
  <si>
    <t>2013/14 number of summons' issued</t>
  </si>
  <si>
    <t>Change</t>
  </si>
  <si>
    <t>2012/13 number of liability orders issued</t>
  </si>
  <si>
    <t>2013/14 number of liability orders issued</t>
  </si>
  <si>
    <t>2012/13 number of summons' issued for working age claimants entitled to CT support</t>
  </si>
  <si>
    <t>2013/14 number of summons' issued for working age claimants entitled to CT support</t>
  </si>
  <si>
    <t>2012/13 number of liability orders issued for working age claimants entitled to CT support</t>
  </si>
  <si>
    <t>2013/14 number of liability orders issued for working age claimants entitled to CT support</t>
  </si>
  <si>
    <t>-</t>
  </si>
  <si>
    <t>TOTAL</t>
  </si>
  <si>
    <t>See note in main data</t>
  </si>
  <si>
    <t>SUMMARY</t>
  </si>
  <si>
    <t>Benefits deductions</t>
  </si>
  <si>
    <t>Earnings deductions</t>
  </si>
  <si>
    <t>False Economy sent FOI requests to all 326 English local authorities. 275 responded with data on court summonses and liability orders for all council tax payers. 42 local authorities gave further responses specific to those residents who are in receipt of CTS (highlighted in yellow in the 'main data). Some local authorities also gave The findings of this research are only applicable to England.</t>
  </si>
  <si>
    <t>DATA RESULTS (from 'data separated for CTS cuts' tab)</t>
  </si>
</sst>
</file>

<file path=xl/styles.xml><?xml version="1.0" encoding="utf-8"?>
<styleSheet xmlns="http://schemas.openxmlformats.org/spreadsheetml/2006/main">
  <numFmts count="2">
    <numFmt numFmtId="164" formatCode="0.0%"/>
    <numFmt numFmtId="165" formatCode="&quot;£&quot;#,##0"/>
  </numFmts>
  <fonts count="16">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color theme="1"/>
      <name val="Calibri"/>
      <family val="2"/>
      <scheme val="minor"/>
    </font>
    <font>
      <b/>
      <i/>
      <sz val="11"/>
      <color theme="1"/>
      <name val="Calibri"/>
      <family val="2"/>
      <scheme val="minor"/>
    </font>
    <font>
      <b/>
      <sz val="9"/>
      <color indexed="81"/>
      <name val="Tahoma"/>
      <family val="2"/>
    </font>
    <font>
      <sz val="9"/>
      <color indexed="81"/>
      <name val="Tahoma"/>
      <family val="2"/>
    </font>
    <font>
      <b/>
      <sz val="11"/>
      <color rgb="FF000000"/>
      <name val="Calibri"/>
      <family val="2"/>
    </font>
    <font>
      <sz val="11"/>
      <color theme="1"/>
      <name val="Calibri"/>
      <family val="2"/>
    </font>
    <font>
      <b/>
      <sz val="11"/>
      <name val="Calibri"/>
      <family val="2"/>
    </font>
    <font>
      <i/>
      <sz val="11"/>
      <color rgb="FF000000"/>
      <name val="Calibri"/>
      <family val="2"/>
    </font>
    <font>
      <b/>
      <sz val="9"/>
      <color rgb="FF000000"/>
      <name val="Tahoma"/>
      <charset val="1"/>
    </font>
    <font>
      <sz val="9"/>
      <color rgb="FF000000"/>
      <name val="Tahoma"/>
      <charset val="1"/>
    </font>
    <font>
      <b/>
      <sz val="9"/>
      <color rgb="FF000000"/>
      <name val="Tahoma"/>
      <family val="2"/>
    </font>
    <font>
      <sz val="9"/>
      <color rgb="FF000000"/>
      <name val="Tahoma"/>
      <family val="2"/>
    </font>
  </fonts>
  <fills count="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C000"/>
        <bgColor rgb="FF000000"/>
      </patternFill>
    </fill>
    <fill>
      <patternFill patternType="solid">
        <fgColor rgb="FFFFFF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02">
    <xf numFmtId="0" fontId="0" fillId="0" borderId="0" xfId="0"/>
    <xf numFmtId="0" fontId="0" fillId="0" borderId="1" xfId="0" applyFill="1" applyBorder="1"/>
    <xf numFmtId="0" fontId="1" fillId="0" borderId="1" xfId="0" applyFont="1" applyFill="1" applyBorder="1"/>
    <xf numFmtId="1" fontId="0" fillId="0" borderId="1" xfId="0" applyNumberFormat="1" applyFill="1" applyBorder="1"/>
    <xf numFmtId="165" fontId="0" fillId="0" borderId="1" xfId="0" applyNumberFormat="1" applyFill="1" applyBorder="1"/>
    <xf numFmtId="0" fontId="0" fillId="0" borderId="1" xfId="0" applyFill="1" applyBorder="1" applyAlignment="1">
      <alignment wrapText="1"/>
    </xf>
    <xf numFmtId="1" fontId="1" fillId="0" borderId="1" xfId="0" applyNumberFormat="1" applyFont="1" applyFill="1" applyBorder="1"/>
    <xf numFmtId="0" fontId="1" fillId="0" borderId="1" xfId="0" applyFont="1" applyFill="1" applyBorder="1" applyAlignment="1">
      <alignment wrapText="1"/>
    </xf>
    <xf numFmtId="1" fontId="0" fillId="0" borderId="1" xfId="0" applyNumberFormat="1" applyFont="1" applyFill="1" applyBorder="1"/>
    <xf numFmtId="0" fontId="0" fillId="0" borderId="1" xfId="0" applyFont="1" applyFill="1" applyBorder="1" applyAlignment="1">
      <alignment wrapText="1"/>
    </xf>
    <xf numFmtId="0" fontId="0" fillId="0" borderId="1" xfId="0" applyFont="1" applyFill="1" applyBorder="1"/>
    <xf numFmtId="1" fontId="2" fillId="0" borderId="1" xfId="0" applyNumberFormat="1" applyFont="1" applyFill="1" applyBorder="1"/>
    <xf numFmtId="0" fontId="3" fillId="0" borderId="1" xfId="0" applyFont="1" applyFill="1" applyBorder="1"/>
    <xf numFmtId="0" fontId="1" fillId="0" borderId="0" xfId="0" applyFont="1"/>
    <xf numFmtId="0" fontId="5" fillId="0" borderId="0" xfId="0" applyFont="1"/>
    <xf numFmtId="0" fontId="2" fillId="0" borderId="0" xfId="0" applyFont="1"/>
    <xf numFmtId="10" fontId="0" fillId="0" borderId="0" xfId="0" applyNumberFormat="1"/>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3" borderId="1" xfId="0" applyFont="1" applyFill="1" applyBorder="1"/>
    <xf numFmtId="9" fontId="0" fillId="0" borderId="1" xfId="0" applyNumberFormat="1" applyFill="1" applyBorder="1" applyAlignment="1">
      <alignment horizontal="center" vertical="center"/>
    </xf>
    <xf numFmtId="9"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3" fontId="0" fillId="0" borderId="1" xfId="0" applyNumberFormat="1" applyFont="1" applyFill="1" applyBorder="1" applyAlignment="1">
      <alignment horizontal="center" vertical="center"/>
    </xf>
    <xf numFmtId="0" fontId="0" fillId="3" borderId="1" xfId="0" applyFill="1" applyBorder="1"/>
    <xf numFmtId="3" fontId="0" fillId="3" borderId="1" xfId="0" applyNumberFormat="1" applyFont="1" applyFill="1" applyBorder="1" applyAlignment="1">
      <alignment horizontal="center" vertical="center"/>
    </xf>
    <xf numFmtId="10" fontId="0" fillId="3"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0" borderId="1" xfId="0" applyNumberFormat="1" applyFill="1" applyBorder="1" applyAlignment="1">
      <alignment horizontal="center"/>
    </xf>
    <xf numFmtId="10" fontId="0" fillId="0" borderId="1" xfId="0" applyNumberFormat="1" applyFill="1" applyBorder="1" applyAlignment="1">
      <alignment horizontal="center"/>
    </xf>
    <xf numFmtId="1" fontId="0" fillId="0"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10" fontId="0" fillId="0" borderId="1" xfId="0" applyNumberFormat="1" applyFont="1" applyFill="1" applyBorder="1" applyAlignment="1">
      <alignment horizontal="center" vertical="center"/>
    </xf>
    <xf numFmtId="10" fontId="0" fillId="2"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9" fontId="2" fillId="2"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9" fontId="0" fillId="2"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10" fontId="2" fillId="2"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xf>
    <xf numFmtId="9" fontId="0"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1" fontId="0" fillId="3" borderId="1" xfId="0" applyNumberFormat="1" applyFill="1" applyBorder="1" applyAlignment="1">
      <alignment horizontal="center"/>
    </xf>
    <xf numFmtId="10" fontId="0" fillId="3" borderId="1" xfId="0" applyNumberFormat="1" applyFill="1" applyBorder="1" applyAlignment="1">
      <alignment horizontal="center"/>
    </xf>
    <xf numFmtId="9"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1" xfId="0" applyFill="1" applyBorder="1" applyAlignment="1">
      <alignment horizontal="center" vertical="center"/>
    </xf>
    <xf numFmtId="0" fontId="1" fillId="2" borderId="1" xfId="0" applyFont="1" applyFill="1" applyBorder="1"/>
    <xf numFmtId="3" fontId="0" fillId="2" borderId="1" xfId="0" applyNumberFormat="1" applyFill="1" applyBorder="1" applyAlignment="1">
      <alignment horizontal="center" vertical="center"/>
    </xf>
    <xf numFmtId="3" fontId="0" fillId="2" borderId="1" xfId="0" applyNumberFormat="1" applyFont="1" applyFill="1" applyBorder="1" applyAlignment="1">
      <alignment horizontal="center" vertical="center"/>
    </xf>
    <xf numFmtId="9" fontId="0" fillId="2" borderId="1" xfId="1" applyFont="1" applyFill="1" applyBorder="1" applyAlignment="1">
      <alignment horizontal="center" vertical="center"/>
    </xf>
    <xf numFmtId="0" fontId="0" fillId="2" borderId="1" xfId="0" applyFill="1" applyBorder="1"/>
    <xf numFmtId="0" fontId="8" fillId="0" borderId="1" xfId="0" applyFont="1" applyFill="1" applyBorder="1"/>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xf>
    <xf numFmtId="10" fontId="8" fillId="4" borderId="1" xfId="0" applyNumberFormat="1" applyFont="1" applyFill="1" applyBorder="1" applyAlignment="1">
      <alignment horizontal="center" vertical="center"/>
    </xf>
    <xf numFmtId="0" fontId="9" fillId="0" borderId="1" xfId="0" applyFont="1" applyFill="1" applyBorder="1"/>
    <xf numFmtId="9" fontId="9" fillId="0" borderId="1"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3" fontId="9" fillId="0" borderId="1" xfId="0" applyNumberFormat="1" applyFont="1" applyFill="1" applyBorder="1" applyAlignment="1">
      <alignment horizontal="center" vertical="center"/>
    </xf>
    <xf numFmtId="10" fontId="9" fillId="0" borderId="1" xfId="0" applyNumberFormat="1" applyFont="1" applyFill="1" applyBorder="1" applyAlignment="1">
      <alignment horizontal="center" vertical="center"/>
    </xf>
    <xf numFmtId="10" fontId="9" fillId="4" borderId="1" xfId="0" applyNumberFormat="1" applyFont="1" applyFill="1" applyBorder="1" applyAlignment="1">
      <alignment horizontal="center" vertical="center"/>
    </xf>
    <xf numFmtId="3" fontId="9" fillId="5" borderId="1"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 fontId="9" fillId="0" borderId="1" xfId="0" applyNumberFormat="1" applyFont="1" applyFill="1" applyBorder="1" applyAlignment="1">
      <alignment horizontal="center"/>
    </xf>
    <xf numFmtId="10" fontId="9" fillId="0"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0" fontId="10" fillId="0" borderId="1" xfId="0" applyFont="1" applyFill="1" applyBorder="1"/>
    <xf numFmtId="9" fontId="11" fillId="0" borderId="1" xfId="0" applyNumberFormat="1" applyFont="1" applyFill="1" applyBorder="1" applyAlignment="1">
      <alignment horizontal="center" vertical="center"/>
    </xf>
    <xf numFmtId="9" fontId="11" fillId="4" borderId="1" xfId="0" applyNumberFormat="1" applyFont="1" applyFill="1" applyBorder="1" applyAlignment="1">
      <alignment horizontal="center" vertical="center"/>
    </xf>
    <xf numFmtId="10" fontId="11" fillId="0" borderId="1" xfId="0" applyNumberFormat="1" applyFont="1" applyFill="1" applyBorder="1" applyAlignment="1">
      <alignment horizontal="center" vertical="center"/>
    </xf>
    <xf numFmtId="10" fontId="11" fillId="4" borderId="1" xfId="0" applyNumberFormat="1" applyFont="1" applyFill="1" applyBorder="1" applyAlignment="1">
      <alignment horizontal="center" vertical="center"/>
    </xf>
    <xf numFmtId="9" fontId="9" fillId="5" borderId="1" xfId="0" applyNumberFormat="1" applyFont="1" applyFill="1" applyBorder="1" applyAlignment="1">
      <alignment horizontal="center" vertical="center"/>
    </xf>
    <xf numFmtId="0" fontId="9" fillId="5" borderId="1" xfId="0" applyFont="1" applyFill="1" applyBorder="1" applyAlignment="1">
      <alignment horizontal="center" vertical="center"/>
    </xf>
    <xf numFmtId="1" fontId="9" fillId="5" borderId="1" xfId="0" applyNumberFormat="1" applyFont="1" applyFill="1" applyBorder="1" applyAlignment="1">
      <alignment horizontal="center"/>
    </xf>
    <xf numFmtId="10" fontId="9" fillId="5" borderId="1" xfId="0" applyNumberFormat="1" applyFont="1" applyFill="1" applyBorder="1" applyAlignment="1">
      <alignment horizontal="center"/>
    </xf>
    <xf numFmtId="9" fontId="11"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4"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4" borderId="1" xfId="0" applyFont="1" applyFill="1" applyBorder="1"/>
    <xf numFmtId="3" fontId="9" fillId="4" borderId="1" xfId="0" applyNumberFormat="1" applyFont="1" applyFill="1" applyBorder="1" applyAlignment="1">
      <alignment horizontal="center" vertical="center"/>
    </xf>
    <xf numFmtId="9" fontId="9" fillId="4" borderId="1" xfId="1" applyFont="1" applyFill="1" applyBorder="1" applyAlignment="1">
      <alignment horizontal="center" vertical="center"/>
    </xf>
    <xf numFmtId="0" fontId="2" fillId="0" borderId="0" xfId="0" applyFont="1" applyAlignment="1">
      <alignment wrapText="1"/>
    </xf>
    <xf numFmtId="10" fontId="1" fillId="0"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3" fontId="0" fillId="3" borderId="1" xfId="0" applyNumberFormat="1" applyFill="1" applyBorder="1" applyAlignment="1">
      <alignment horizontal="center" vertical="center"/>
    </xf>
    <xf numFmtId="3" fontId="0" fillId="2" borderId="1" xfId="0" applyNumberForma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21"/>
  <sheetViews>
    <sheetView tabSelected="1" workbookViewId="0"/>
  </sheetViews>
  <sheetFormatPr defaultRowHeight="15"/>
  <cols>
    <col min="1" max="1" width="63.28515625" customWidth="1"/>
    <col min="2" max="2" width="16.42578125" customWidth="1"/>
  </cols>
  <sheetData>
    <row r="1" spans="1:3">
      <c r="A1" s="13" t="s">
        <v>336</v>
      </c>
    </row>
    <row r="2" spans="1:3" ht="93" customHeight="1">
      <c r="A2" s="97" t="s">
        <v>339</v>
      </c>
    </row>
    <row r="3" spans="1:3">
      <c r="A3" s="14"/>
    </row>
    <row r="4" spans="1:3">
      <c r="A4" s="14"/>
    </row>
    <row r="5" spans="1:3">
      <c r="A5" s="13" t="s">
        <v>340</v>
      </c>
    </row>
    <row r="6" spans="1:3">
      <c r="A6" s="13"/>
    </row>
    <row r="7" spans="1:3">
      <c r="A7" s="13" t="s">
        <v>317</v>
      </c>
      <c r="C7" s="15"/>
    </row>
    <row r="8" spans="1:3">
      <c r="A8" t="s">
        <v>318</v>
      </c>
      <c r="B8" s="16">
        <v>8.8400000000000006E-2</v>
      </c>
      <c r="C8" s="15"/>
    </row>
    <row r="9" spans="1:3">
      <c r="A9" t="s">
        <v>319</v>
      </c>
      <c r="B9" s="16">
        <v>0.29749999999999999</v>
      </c>
    </row>
    <row r="11" spans="1:3">
      <c r="A11" s="13" t="s">
        <v>320</v>
      </c>
    </row>
    <row r="12" spans="1:3">
      <c r="A12" t="s">
        <v>318</v>
      </c>
      <c r="B12" s="16">
        <v>6.6500000000000004E-2</v>
      </c>
    </row>
    <row r="13" spans="1:3">
      <c r="A13" t="s">
        <v>319</v>
      </c>
      <c r="B13" s="16">
        <v>0.34899999999999998</v>
      </c>
    </row>
    <row r="15" spans="1:3">
      <c r="A15" s="13" t="s">
        <v>321</v>
      </c>
    </row>
    <row r="16" spans="1:3">
      <c r="A16" t="s">
        <v>318</v>
      </c>
      <c r="B16" s="16">
        <v>7.3200000000000001E-2</v>
      </c>
    </row>
    <row r="17" spans="1:2">
      <c r="A17" t="s">
        <v>319</v>
      </c>
      <c r="B17" s="16">
        <v>0.94650000000000001</v>
      </c>
    </row>
    <row r="19" spans="1:2">
      <c r="A19" s="13" t="s">
        <v>322</v>
      </c>
    </row>
    <row r="20" spans="1:2">
      <c r="A20" t="s">
        <v>318</v>
      </c>
      <c r="B20" s="16">
        <v>1.89E-2</v>
      </c>
    </row>
    <row r="21" spans="1:2">
      <c r="A21" t="s">
        <v>319</v>
      </c>
      <c r="B21" s="16">
        <v>0.91500000000000004</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X279"/>
  <sheetViews>
    <sheetView topLeftCell="A248" workbookViewId="0">
      <selection activeCell="W281" sqref="W281"/>
    </sheetView>
  </sheetViews>
  <sheetFormatPr defaultRowHeight="15"/>
  <cols>
    <col min="1" max="1" width="27.7109375" customWidth="1"/>
    <col min="2" max="2" width="33.42578125" customWidth="1"/>
    <col min="3" max="3" width="17.85546875" customWidth="1"/>
    <col min="4" max="4" width="4.7109375" customWidth="1"/>
    <col min="5" max="5" width="16.7109375" customWidth="1"/>
    <col min="6" max="8" width="15.140625" customWidth="1"/>
    <col min="9" max="9" width="5" customWidth="1"/>
    <col min="10" max="11" width="15.140625" customWidth="1"/>
    <col min="12" max="12" width="14.5703125" customWidth="1"/>
    <col min="13" max="13" width="15.140625" customWidth="1"/>
    <col min="14" max="14" width="6.140625" customWidth="1"/>
    <col min="15" max="18" width="15.140625" customWidth="1"/>
    <col min="19" max="19" width="6" customWidth="1"/>
    <col min="20" max="23" width="15.140625" customWidth="1"/>
    <col min="24" max="24" width="6" customWidth="1"/>
    <col min="26" max="27" width="15.7109375" customWidth="1"/>
    <col min="29" max="30" width="15.7109375" customWidth="1"/>
    <col min="32" max="32" width="9.140625" customWidth="1"/>
    <col min="33" max="34" width="15.7109375" customWidth="1"/>
    <col min="35" max="35" width="10.7109375" customWidth="1"/>
    <col min="36" max="36" width="9.7109375" customWidth="1"/>
    <col min="37" max="37" width="84.5703125" customWidth="1"/>
  </cols>
  <sheetData>
    <row r="1" spans="1:24" ht="120">
      <c r="A1" s="60" t="s">
        <v>274</v>
      </c>
      <c r="B1" s="60" t="s">
        <v>0</v>
      </c>
      <c r="C1" s="61" t="s">
        <v>323</v>
      </c>
      <c r="D1" s="62"/>
      <c r="E1" s="63" t="s">
        <v>324</v>
      </c>
      <c r="F1" s="63" t="s">
        <v>325</v>
      </c>
      <c r="G1" s="63" t="s">
        <v>326</v>
      </c>
      <c r="H1" s="64" t="s">
        <v>273</v>
      </c>
      <c r="I1" s="65"/>
      <c r="J1" s="63" t="s">
        <v>327</v>
      </c>
      <c r="K1" s="63" t="s">
        <v>328</v>
      </c>
      <c r="L1" s="63" t="s">
        <v>326</v>
      </c>
      <c r="M1" s="64" t="s">
        <v>273</v>
      </c>
      <c r="N1" s="65"/>
      <c r="O1" s="63" t="s">
        <v>329</v>
      </c>
      <c r="P1" s="63" t="s">
        <v>330</v>
      </c>
      <c r="Q1" s="63" t="s">
        <v>326</v>
      </c>
      <c r="R1" s="64" t="s">
        <v>273</v>
      </c>
      <c r="S1" s="65"/>
      <c r="T1" s="63" t="s">
        <v>331</v>
      </c>
      <c r="U1" s="63" t="s">
        <v>332</v>
      </c>
      <c r="V1" s="63" t="s">
        <v>326</v>
      </c>
      <c r="W1" s="64" t="s">
        <v>273</v>
      </c>
      <c r="X1" s="65"/>
    </row>
    <row r="2" spans="1:24">
      <c r="A2" s="66" t="s">
        <v>277</v>
      </c>
      <c r="B2" s="60" t="s">
        <v>135</v>
      </c>
      <c r="C2" s="67">
        <v>1</v>
      </c>
      <c r="D2" s="68"/>
      <c r="E2" s="69">
        <v>1730</v>
      </c>
      <c r="F2" s="69">
        <v>2367</v>
      </c>
      <c r="G2" s="69">
        <f t="shared" ref="G2:G33" si="0">F2-E2</f>
        <v>637</v>
      </c>
      <c r="H2" s="70">
        <f t="shared" ref="H2:H33" si="1">G2/E2</f>
        <v>0.36820809248554914</v>
      </c>
      <c r="I2" s="71"/>
      <c r="J2" s="69">
        <v>1440</v>
      </c>
      <c r="K2" s="69">
        <v>1746</v>
      </c>
      <c r="L2" s="69">
        <f t="shared" ref="L2:L33" si="2">K2-J2</f>
        <v>306</v>
      </c>
      <c r="M2" s="70">
        <f t="shared" ref="M2:M33" si="3">L2/J2</f>
        <v>0.21249999999999999</v>
      </c>
      <c r="N2" s="71"/>
      <c r="O2" s="69"/>
      <c r="P2" s="69"/>
      <c r="Q2" s="69"/>
      <c r="R2" s="70"/>
      <c r="S2" s="71"/>
      <c r="T2" s="69"/>
      <c r="U2" s="69"/>
      <c r="V2" s="69"/>
      <c r="W2" s="70"/>
      <c r="X2" s="71"/>
    </row>
    <row r="3" spans="1:24">
      <c r="A3" s="66" t="s">
        <v>278</v>
      </c>
      <c r="B3" s="60" t="s">
        <v>307</v>
      </c>
      <c r="C3" s="67">
        <v>1</v>
      </c>
      <c r="D3" s="68"/>
      <c r="E3" s="69">
        <v>3389</v>
      </c>
      <c r="F3" s="69">
        <v>5075</v>
      </c>
      <c r="G3" s="69">
        <f t="shared" si="0"/>
        <v>1686</v>
      </c>
      <c r="H3" s="70">
        <f t="shared" si="1"/>
        <v>0.49749188551195045</v>
      </c>
      <c r="I3" s="71"/>
      <c r="J3" s="69">
        <v>3234</v>
      </c>
      <c r="K3" s="69">
        <v>3592</v>
      </c>
      <c r="L3" s="69">
        <f t="shared" si="2"/>
        <v>358</v>
      </c>
      <c r="M3" s="70">
        <f t="shared" si="3"/>
        <v>0.11069882498453927</v>
      </c>
      <c r="N3" s="71"/>
      <c r="O3" s="69"/>
      <c r="P3" s="69"/>
      <c r="Q3" s="69"/>
      <c r="R3" s="79"/>
      <c r="S3" s="80"/>
      <c r="T3" s="69"/>
      <c r="U3" s="69"/>
      <c r="V3" s="69"/>
      <c r="W3" s="79"/>
      <c r="X3" s="80"/>
    </row>
    <row r="4" spans="1:24">
      <c r="A4" s="66" t="s">
        <v>279</v>
      </c>
      <c r="B4" s="60" t="s">
        <v>260</v>
      </c>
      <c r="C4" s="70">
        <v>0.91500000000000004</v>
      </c>
      <c r="D4" s="71"/>
      <c r="E4" s="69">
        <v>3753</v>
      </c>
      <c r="F4" s="69">
        <v>5294</v>
      </c>
      <c r="G4" s="69">
        <f t="shared" si="0"/>
        <v>1541</v>
      </c>
      <c r="H4" s="70">
        <f t="shared" si="1"/>
        <v>0.41060484945377029</v>
      </c>
      <c r="I4" s="71"/>
      <c r="J4" s="69">
        <v>2965</v>
      </c>
      <c r="K4" s="69">
        <v>3998</v>
      </c>
      <c r="L4" s="69">
        <f t="shared" si="2"/>
        <v>1033</v>
      </c>
      <c r="M4" s="70">
        <f t="shared" si="3"/>
        <v>0.34839797639123105</v>
      </c>
      <c r="N4" s="71"/>
      <c r="O4" s="69"/>
      <c r="P4" s="69"/>
      <c r="Q4" s="69"/>
      <c r="R4" s="70"/>
      <c r="S4" s="71"/>
      <c r="T4" s="69"/>
      <c r="U4" s="69"/>
      <c r="V4" s="69"/>
      <c r="W4" s="70"/>
      <c r="X4" s="71"/>
    </row>
    <row r="5" spans="1:24">
      <c r="A5" s="66" t="s">
        <v>277</v>
      </c>
      <c r="B5" s="60" t="s">
        <v>254</v>
      </c>
      <c r="C5" s="67">
        <v>1</v>
      </c>
      <c r="D5" s="68"/>
      <c r="E5" s="69">
        <v>5557</v>
      </c>
      <c r="F5" s="69">
        <v>5544</v>
      </c>
      <c r="G5" s="69">
        <f t="shared" si="0"/>
        <v>-13</v>
      </c>
      <c r="H5" s="70">
        <f t="shared" si="1"/>
        <v>-2.3393917581428828E-3</v>
      </c>
      <c r="I5" s="71"/>
      <c r="J5" s="69">
        <v>3102</v>
      </c>
      <c r="K5" s="69">
        <v>3137</v>
      </c>
      <c r="L5" s="69">
        <f t="shared" si="2"/>
        <v>35</v>
      </c>
      <c r="M5" s="70">
        <f t="shared" si="3"/>
        <v>1.1283043197936816E-2</v>
      </c>
      <c r="N5" s="71"/>
      <c r="O5" s="72">
        <v>855</v>
      </c>
      <c r="P5" s="72">
        <v>930</v>
      </c>
      <c r="Q5" s="72">
        <f>P5-O5</f>
        <v>75</v>
      </c>
      <c r="R5" s="73">
        <f>(P5-O5)/ABS(O5)</f>
        <v>8.771929824561403E-2</v>
      </c>
      <c r="S5" s="71"/>
      <c r="T5" s="69"/>
      <c r="U5" s="69"/>
      <c r="V5" s="69"/>
      <c r="W5" s="70"/>
      <c r="X5" s="71"/>
    </row>
    <row r="6" spans="1:24">
      <c r="A6" s="66" t="s">
        <v>277</v>
      </c>
      <c r="B6" s="60" t="s">
        <v>116</v>
      </c>
      <c r="C6" s="67">
        <v>0.9</v>
      </c>
      <c r="D6" s="68"/>
      <c r="E6" s="69">
        <v>3708</v>
      </c>
      <c r="F6" s="69">
        <v>5662</v>
      </c>
      <c r="G6" s="69">
        <f t="shared" si="0"/>
        <v>1954</v>
      </c>
      <c r="H6" s="70">
        <f t="shared" si="1"/>
        <v>0.52696871628910469</v>
      </c>
      <c r="I6" s="71"/>
      <c r="J6" s="69">
        <v>2810</v>
      </c>
      <c r="K6" s="69">
        <v>4555</v>
      </c>
      <c r="L6" s="69">
        <f t="shared" si="2"/>
        <v>1745</v>
      </c>
      <c r="M6" s="70">
        <f t="shared" si="3"/>
        <v>0.62099644128113884</v>
      </c>
      <c r="N6" s="71"/>
      <c r="O6" s="69"/>
      <c r="P6" s="69"/>
      <c r="Q6" s="69"/>
      <c r="R6" s="70"/>
      <c r="S6" s="71"/>
      <c r="T6" s="69"/>
      <c r="U6" s="69"/>
      <c r="V6" s="69"/>
      <c r="W6" s="70"/>
      <c r="X6" s="71"/>
    </row>
    <row r="7" spans="1:24">
      <c r="A7" s="66" t="s">
        <v>280</v>
      </c>
      <c r="B7" s="60" t="s">
        <v>217</v>
      </c>
      <c r="C7" s="67">
        <v>0.85</v>
      </c>
      <c r="D7" s="68"/>
      <c r="E7" s="69">
        <v>12992</v>
      </c>
      <c r="F7" s="69">
        <v>14257</v>
      </c>
      <c r="G7" s="69">
        <f t="shared" si="0"/>
        <v>1265</v>
      </c>
      <c r="H7" s="70">
        <f t="shared" si="1"/>
        <v>9.7367610837438417E-2</v>
      </c>
      <c r="I7" s="71"/>
      <c r="J7" s="69">
        <v>10350</v>
      </c>
      <c r="K7" s="69">
        <v>10967</v>
      </c>
      <c r="L7" s="69">
        <f t="shared" si="2"/>
        <v>617</v>
      </c>
      <c r="M7" s="70">
        <f t="shared" si="3"/>
        <v>5.9613526570048307E-2</v>
      </c>
      <c r="N7" s="71"/>
      <c r="O7" s="69"/>
      <c r="P7" s="69"/>
      <c r="Q7" s="69"/>
      <c r="R7" s="70"/>
      <c r="S7" s="71"/>
      <c r="T7" s="69"/>
      <c r="U7" s="69"/>
      <c r="V7" s="69"/>
      <c r="W7" s="70"/>
      <c r="X7" s="71"/>
    </row>
    <row r="8" spans="1:24">
      <c r="A8" s="66" t="s">
        <v>280</v>
      </c>
      <c r="B8" s="60" t="s">
        <v>223</v>
      </c>
      <c r="C8" s="70">
        <v>0.91500000000000004</v>
      </c>
      <c r="D8" s="71"/>
      <c r="E8" s="69">
        <v>20119</v>
      </c>
      <c r="F8" s="69">
        <v>25319</v>
      </c>
      <c r="G8" s="69">
        <f t="shared" si="0"/>
        <v>5200</v>
      </c>
      <c r="H8" s="70">
        <f t="shared" si="1"/>
        <v>0.25846215020627267</v>
      </c>
      <c r="I8" s="71"/>
      <c r="J8" s="69">
        <v>15858</v>
      </c>
      <c r="K8" s="69">
        <v>19413</v>
      </c>
      <c r="L8" s="69">
        <f t="shared" si="2"/>
        <v>3555</v>
      </c>
      <c r="M8" s="70">
        <f t="shared" si="3"/>
        <v>0.22417707150964813</v>
      </c>
      <c r="N8" s="71"/>
      <c r="O8" s="69"/>
      <c r="P8" s="69"/>
      <c r="Q8" s="69"/>
      <c r="R8" s="70"/>
      <c r="S8" s="71"/>
      <c r="T8" s="69"/>
      <c r="U8" s="69"/>
      <c r="V8" s="69"/>
      <c r="W8" s="70"/>
      <c r="X8" s="71"/>
    </row>
    <row r="9" spans="1:24">
      <c r="A9" s="66" t="s">
        <v>278</v>
      </c>
      <c r="B9" s="60" t="s">
        <v>126</v>
      </c>
      <c r="C9" s="67">
        <v>1</v>
      </c>
      <c r="D9" s="68"/>
      <c r="E9" s="69">
        <v>4222</v>
      </c>
      <c r="F9" s="69">
        <v>4371</v>
      </c>
      <c r="G9" s="69">
        <f t="shared" si="0"/>
        <v>149</v>
      </c>
      <c r="H9" s="70">
        <f t="shared" si="1"/>
        <v>3.5291331122690665E-2</v>
      </c>
      <c r="I9" s="71"/>
      <c r="J9" s="69">
        <v>3582</v>
      </c>
      <c r="K9" s="69">
        <v>3318</v>
      </c>
      <c r="L9" s="69">
        <f t="shared" si="2"/>
        <v>-264</v>
      </c>
      <c r="M9" s="70">
        <f t="shared" si="3"/>
        <v>-7.3701842546063656E-2</v>
      </c>
      <c r="N9" s="71"/>
      <c r="O9" s="69"/>
      <c r="P9" s="69"/>
      <c r="Q9" s="69"/>
      <c r="R9" s="70"/>
      <c r="S9" s="71"/>
      <c r="T9" s="69"/>
      <c r="U9" s="69"/>
      <c r="V9" s="69"/>
      <c r="W9" s="70"/>
      <c r="X9" s="71"/>
    </row>
    <row r="10" spans="1:24">
      <c r="A10" s="66" t="s">
        <v>282</v>
      </c>
      <c r="B10" s="60" t="s">
        <v>201</v>
      </c>
      <c r="C10" s="67">
        <v>0.85</v>
      </c>
      <c r="D10" s="68"/>
      <c r="E10" s="69">
        <v>10783</v>
      </c>
      <c r="F10" s="69">
        <v>13961</v>
      </c>
      <c r="G10" s="69">
        <f t="shared" si="0"/>
        <v>3178</v>
      </c>
      <c r="H10" s="70">
        <f t="shared" si="1"/>
        <v>0.29472317536863579</v>
      </c>
      <c r="I10" s="71"/>
      <c r="J10" s="69">
        <v>6024</v>
      </c>
      <c r="K10" s="69">
        <v>10323</v>
      </c>
      <c r="L10" s="69">
        <f t="shared" si="2"/>
        <v>4299</v>
      </c>
      <c r="M10" s="70">
        <f t="shared" si="3"/>
        <v>0.71364541832669326</v>
      </c>
      <c r="N10" s="71"/>
      <c r="O10" s="69"/>
      <c r="P10" s="69"/>
      <c r="Q10" s="69"/>
      <c r="R10" s="70"/>
      <c r="S10" s="71"/>
      <c r="T10" s="69"/>
      <c r="U10" s="69"/>
      <c r="V10" s="69"/>
      <c r="W10" s="70"/>
      <c r="X10" s="71"/>
    </row>
    <row r="11" spans="1:24">
      <c r="A11" s="66" t="s">
        <v>277</v>
      </c>
      <c r="B11" s="60" t="s">
        <v>66</v>
      </c>
      <c r="C11" s="67">
        <v>1</v>
      </c>
      <c r="D11" s="68"/>
      <c r="E11" s="69">
        <v>6240</v>
      </c>
      <c r="F11" s="69">
        <v>5591</v>
      </c>
      <c r="G11" s="69">
        <f t="shared" si="0"/>
        <v>-649</v>
      </c>
      <c r="H11" s="70">
        <f t="shared" si="1"/>
        <v>-0.10400641025641026</v>
      </c>
      <c r="I11" s="71"/>
      <c r="J11" s="69">
        <v>3902</v>
      </c>
      <c r="K11" s="69">
        <v>4031</v>
      </c>
      <c r="L11" s="69">
        <f t="shared" si="2"/>
        <v>129</v>
      </c>
      <c r="M11" s="70">
        <f t="shared" si="3"/>
        <v>3.3059969246540234E-2</v>
      </c>
      <c r="N11" s="71"/>
      <c r="O11" s="69"/>
      <c r="P11" s="69"/>
      <c r="Q11" s="69"/>
      <c r="R11" s="70"/>
      <c r="S11" s="71"/>
      <c r="T11" s="69"/>
      <c r="U11" s="69"/>
      <c r="V11" s="69"/>
      <c r="W11" s="70"/>
      <c r="X11" s="71"/>
    </row>
    <row r="12" spans="1:24">
      <c r="A12" s="66" t="s">
        <v>279</v>
      </c>
      <c r="B12" s="60" t="s">
        <v>147</v>
      </c>
      <c r="C12" s="67">
        <v>0.92</v>
      </c>
      <c r="D12" s="68"/>
      <c r="E12" s="69">
        <v>4794</v>
      </c>
      <c r="F12" s="69">
        <v>7690</v>
      </c>
      <c r="G12" s="69">
        <f t="shared" si="0"/>
        <v>2896</v>
      </c>
      <c r="H12" s="70">
        <f t="shared" si="1"/>
        <v>0.6040884438881936</v>
      </c>
      <c r="I12" s="71"/>
      <c r="J12" s="69">
        <v>3587</v>
      </c>
      <c r="K12" s="69">
        <v>4700</v>
      </c>
      <c r="L12" s="69">
        <f t="shared" si="2"/>
        <v>1113</v>
      </c>
      <c r="M12" s="70">
        <f t="shared" si="3"/>
        <v>0.3102871480345693</v>
      </c>
      <c r="N12" s="71"/>
      <c r="O12" s="69"/>
      <c r="P12" s="69">
        <v>1627</v>
      </c>
      <c r="Q12" s="69"/>
      <c r="R12" s="70"/>
      <c r="S12" s="71"/>
      <c r="T12" s="69"/>
      <c r="U12" s="69">
        <v>1552</v>
      </c>
      <c r="V12" s="69"/>
      <c r="W12" s="70"/>
      <c r="X12" s="71"/>
    </row>
    <row r="13" spans="1:24">
      <c r="A13" s="66" t="s">
        <v>276</v>
      </c>
      <c r="B13" s="60" t="s">
        <v>141</v>
      </c>
      <c r="C13" s="67">
        <v>0.78</v>
      </c>
      <c r="D13" s="68"/>
      <c r="E13" s="69">
        <v>8077</v>
      </c>
      <c r="F13" s="69">
        <v>13362</v>
      </c>
      <c r="G13" s="69">
        <f t="shared" si="0"/>
        <v>5285</v>
      </c>
      <c r="H13" s="70">
        <f t="shared" si="1"/>
        <v>0.65432710164665098</v>
      </c>
      <c r="I13" s="71"/>
      <c r="J13" s="69">
        <v>3594</v>
      </c>
      <c r="K13" s="69">
        <v>4942</v>
      </c>
      <c r="L13" s="69">
        <f t="shared" si="2"/>
        <v>1348</v>
      </c>
      <c r="M13" s="70">
        <f t="shared" si="3"/>
        <v>0.37506956037840844</v>
      </c>
      <c r="N13" s="71"/>
      <c r="O13" s="69"/>
      <c r="P13" s="69"/>
      <c r="Q13" s="69"/>
      <c r="R13" s="70"/>
      <c r="S13" s="71"/>
      <c r="T13" s="69"/>
      <c r="U13" s="69"/>
      <c r="V13" s="69"/>
      <c r="W13" s="70"/>
      <c r="X13" s="71"/>
    </row>
    <row r="14" spans="1:24">
      <c r="A14" s="66" t="s">
        <v>282</v>
      </c>
      <c r="B14" s="60" t="s">
        <v>115</v>
      </c>
      <c r="C14" s="82">
        <v>1</v>
      </c>
      <c r="D14" s="83"/>
      <c r="E14" s="69">
        <v>8509</v>
      </c>
      <c r="F14" s="69">
        <v>10377</v>
      </c>
      <c r="G14" s="69">
        <f t="shared" si="0"/>
        <v>1868</v>
      </c>
      <c r="H14" s="70">
        <f t="shared" si="1"/>
        <v>0.2195322599600423</v>
      </c>
      <c r="I14" s="71"/>
      <c r="J14" s="69">
        <v>7106</v>
      </c>
      <c r="K14" s="69">
        <v>7693</v>
      </c>
      <c r="L14" s="69">
        <f t="shared" si="2"/>
        <v>587</v>
      </c>
      <c r="M14" s="70">
        <f t="shared" si="3"/>
        <v>8.2606248240923164E-2</v>
      </c>
      <c r="N14" s="71"/>
      <c r="O14" s="69"/>
      <c r="P14" s="69"/>
      <c r="Q14" s="69"/>
      <c r="R14" s="84"/>
      <c r="S14" s="85"/>
      <c r="T14" s="69"/>
      <c r="U14" s="69"/>
      <c r="V14" s="69"/>
      <c r="W14" s="84"/>
      <c r="X14" s="85"/>
    </row>
    <row r="15" spans="1:24">
      <c r="A15" s="66" t="s">
        <v>280</v>
      </c>
      <c r="B15" s="60" t="s">
        <v>194</v>
      </c>
      <c r="C15" s="67">
        <v>0.95</v>
      </c>
      <c r="D15" s="68"/>
      <c r="E15" s="69">
        <v>10657</v>
      </c>
      <c r="F15" s="69">
        <v>12553</v>
      </c>
      <c r="G15" s="69">
        <f t="shared" si="0"/>
        <v>1896</v>
      </c>
      <c r="H15" s="70">
        <f t="shared" si="1"/>
        <v>0.17791123205404899</v>
      </c>
      <c r="I15" s="71"/>
      <c r="J15" s="69">
        <v>7195</v>
      </c>
      <c r="K15" s="69">
        <v>9822</v>
      </c>
      <c r="L15" s="69">
        <f t="shared" si="2"/>
        <v>2627</v>
      </c>
      <c r="M15" s="70">
        <f t="shared" si="3"/>
        <v>0.36511466296038914</v>
      </c>
      <c r="N15" s="71"/>
      <c r="O15" s="69"/>
      <c r="P15" s="69">
        <v>978</v>
      </c>
      <c r="Q15" s="69"/>
      <c r="R15" s="70"/>
      <c r="S15" s="71"/>
      <c r="T15" s="69"/>
      <c r="U15" s="69">
        <v>945</v>
      </c>
      <c r="V15" s="69"/>
      <c r="W15" s="70"/>
      <c r="X15" s="71"/>
    </row>
    <row r="16" spans="1:24">
      <c r="A16" s="66" t="s">
        <v>281</v>
      </c>
      <c r="B16" s="60" t="s">
        <v>153</v>
      </c>
      <c r="C16" s="70">
        <v>0.91500000000000004</v>
      </c>
      <c r="D16" s="71"/>
      <c r="E16" s="69">
        <v>79739</v>
      </c>
      <c r="F16" s="69">
        <v>93677</v>
      </c>
      <c r="G16" s="69">
        <f t="shared" si="0"/>
        <v>13938</v>
      </c>
      <c r="H16" s="70">
        <f t="shared" si="1"/>
        <v>0.1747952695669622</v>
      </c>
      <c r="I16" s="71"/>
      <c r="J16" s="69">
        <v>67994</v>
      </c>
      <c r="K16" s="69">
        <v>81648</v>
      </c>
      <c r="L16" s="69">
        <f t="shared" si="2"/>
        <v>13654</v>
      </c>
      <c r="M16" s="70">
        <f t="shared" si="3"/>
        <v>0.20081183633850044</v>
      </c>
      <c r="N16" s="71"/>
      <c r="O16" s="69"/>
      <c r="P16" s="69"/>
      <c r="Q16" s="69"/>
      <c r="R16" s="70"/>
      <c r="S16" s="71"/>
      <c r="T16" s="69"/>
      <c r="U16" s="69"/>
      <c r="V16" s="69"/>
      <c r="W16" s="70"/>
      <c r="X16" s="71"/>
    </row>
    <row r="17" spans="1:24">
      <c r="A17" s="66" t="s">
        <v>279</v>
      </c>
      <c r="B17" s="60" t="s">
        <v>30</v>
      </c>
      <c r="C17" s="74">
        <v>0.91500000000000004</v>
      </c>
      <c r="D17" s="75"/>
      <c r="E17" s="69">
        <v>1815</v>
      </c>
      <c r="F17" s="69">
        <v>3172</v>
      </c>
      <c r="G17" s="69">
        <f t="shared" si="0"/>
        <v>1357</v>
      </c>
      <c r="H17" s="70">
        <f t="shared" si="1"/>
        <v>0.74765840220385671</v>
      </c>
      <c r="I17" s="71"/>
      <c r="J17" s="69">
        <v>1554</v>
      </c>
      <c r="K17" s="69">
        <v>2363</v>
      </c>
      <c r="L17" s="69">
        <f t="shared" si="2"/>
        <v>809</v>
      </c>
      <c r="M17" s="70">
        <f t="shared" si="3"/>
        <v>0.52059202059202059</v>
      </c>
      <c r="N17" s="71"/>
      <c r="O17" s="69"/>
      <c r="P17" s="69">
        <v>745</v>
      </c>
      <c r="Q17" s="69"/>
      <c r="R17" s="70"/>
      <c r="S17" s="71"/>
      <c r="T17" s="69"/>
      <c r="U17" s="69">
        <v>629</v>
      </c>
      <c r="V17" s="69"/>
      <c r="W17" s="70"/>
      <c r="X17" s="71"/>
    </row>
    <row r="18" spans="1:24">
      <c r="A18" s="66" t="s">
        <v>278</v>
      </c>
      <c r="B18" s="60" t="s">
        <v>31</v>
      </c>
      <c r="C18" s="67">
        <v>0.8</v>
      </c>
      <c r="D18" s="68"/>
      <c r="E18" s="69">
        <v>8142</v>
      </c>
      <c r="F18" s="69">
        <v>11386</v>
      </c>
      <c r="G18" s="69">
        <f t="shared" si="0"/>
        <v>3244</v>
      </c>
      <c r="H18" s="70">
        <f t="shared" si="1"/>
        <v>0.39842790469172196</v>
      </c>
      <c r="I18" s="71"/>
      <c r="J18" s="69">
        <v>5898</v>
      </c>
      <c r="K18" s="69">
        <v>10072</v>
      </c>
      <c r="L18" s="69">
        <f t="shared" si="2"/>
        <v>4174</v>
      </c>
      <c r="M18" s="70">
        <f t="shared" si="3"/>
        <v>0.707697524584605</v>
      </c>
      <c r="N18" s="71"/>
      <c r="O18" s="69"/>
      <c r="P18" s="69">
        <v>5869</v>
      </c>
      <c r="Q18" s="69"/>
      <c r="R18" s="70"/>
      <c r="S18" s="71"/>
      <c r="T18" s="69"/>
      <c r="U18" s="69">
        <v>4384</v>
      </c>
      <c r="V18" s="69"/>
      <c r="W18" s="70"/>
      <c r="X18" s="71"/>
    </row>
    <row r="19" spans="1:24">
      <c r="A19" s="66" t="s">
        <v>278</v>
      </c>
      <c r="B19" s="60" t="s">
        <v>163</v>
      </c>
      <c r="C19" s="70">
        <v>0.72889999999999999</v>
      </c>
      <c r="D19" s="71"/>
      <c r="E19" s="69">
        <v>8785</v>
      </c>
      <c r="F19" s="69">
        <v>18722</v>
      </c>
      <c r="G19" s="69">
        <f t="shared" si="0"/>
        <v>9937</v>
      </c>
      <c r="H19" s="70">
        <f t="shared" si="1"/>
        <v>1.1311326124075127</v>
      </c>
      <c r="I19" s="71"/>
      <c r="J19" s="69">
        <v>6692</v>
      </c>
      <c r="K19" s="69">
        <v>14070</v>
      </c>
      <c r="L19" s="69">
        <f t="shared" si="2"/>
        <v>7378</v>
      </c>
      <c r="M19" s="70">
        <f t="shared" si="3"/>
        <v>1.102510460251046</v>
      </c>
      <c r="N19" s="71"/>
      <c r="O19" s="69"/>
      <c r="P19" s="69"/>
      <c r="Q19" s="69"/>
      <c r="R19" s="70"/>
      <c r="S19" s="71"/>
      <c r="T19" s="69"/>
      <c r="U19" s="69"/>
      <c r="V19" s="69"/>
      <c r="W19" s="70"/>
      <c r="X19" s="71"/>
    </row>
    <row r="20" spans="1:24">
      <c r="A20" s="66" t="s">
        <v>279</v>
      </c>
      <c r="B20" s="60" t="s">
        <v>190</v>
      </c>
      <c r="C20" s="70">
        <v>0.91500000000000004</v>
      </c>
      <c r="D20" s="71"/>
      <c r="E20" s="69">
        <v>3471</v>
      </c>
      <c r="F20" s="69">
        <v>4517</v>
      </c>
      <c r="G20" s="69">
        <f t="shared" si="0"/>
        <v>1046</v>
      </c>
      <c r="H20" s="70">
        <f t="shared" si="1"/>
        <v>0.30135407663497549</v>
      </c>
      <c r="I20" s="71"/>
      <c r="J20" s="69">
        <v>1316</v>
      </c>
      <c r="K20" s="69">
        <v>2730</v>
      </c>
      <c r="L20" s="69">
        <f t="shared" si="2"/>
        <v>1414</v>
      </c>
      <c r="M20" s="70">
        <f t="shared" si="3"/>
        <v>1.074468085106383</v>
      </c>
      <c r="N20" s="71"/>
      <c r="O20" s="69"/>
      <c r="P20" s="69">
        <v>1646</v>
      </c>
      <c r="Q20" s="69"/>
      <c r="R20" s="70"/>
      <c r="S20" s="71"/>
      <c r="T20" s="69"/>
      <c r="U20" s="69">
        <v>1019</v>
      </c>
      <c r="V20" s="69"/>
      <c r="W20" s="70"/>
      <c r="X20" s="71"/>
    </row>
    <row r="21" spans="1:24">
      <c r="A21" s="66" t="s">
        <v>278</v>
      </c>
      <c r="B21" s="60" t="s">
        <v>214</v>
      </c>
      <c r="C21" s="86" t="s">
        <v>237</v>
      </c>
      <c r="D21" s="68"/>
      <c r="E21" s="69">
        <v>13726</v>
      </c>
      <c r="F21" s="69">
        <v>15599</v>
      </c>
      <c r="G21" s="69">
        <f t="shared" si="0"/>
        <v>1873</v>
      </c>
      <c r="H21" s="70">
        <f t="shared" si="1"/>
        <v>0.1364563601923357</v>
      </c>
      <c r="I21" s="71"/>
      <c r="J21" s="69">
        <v>11138</v>
      </c>
      <c r="K21" s="69">
        <v>12681</v>
      </c>
      <c r="L21" s="69">
        <f t="shared" si="2"/>
        <v>1543</v>
      </c>
      <c r="M21" s="70">
        <f t="shared" si="3"/>
        <v>0.13853474591488599</v>
      </c>
      <c r="N21" s="71"/>
      <c r="O21" s="69"/>
      <c r="P21" s="69">
        <v>3857</v>
      </c>
      <c r="Q21" s="69"/>
      <c r="R21" s="70"/>
      <c r="S21" s="71"/>
      <c r="T21" s="69"/>
      <c r="U21" s="69">
        <v>3259</v>
      </c>
      <c r="V21" s="69"/>
      <c r="W21" s="70"/>
      <c r="X21" s="71"/>
    </row>
    <row r="22" spans="1:24">
      <c r="A22" s="66" t="s">
        <v>279</v>
      </c>
      <c r="B22" s="60" t="s">
        <v>173</v>
      </c>
      <c r="C22" s="67">
        <v>0.75</v>
      </c>
      <c r="D22" s="68"/>
      <c r="E22" s="69">
        <v>4605</v>
      </c>
      <c r="F22" s="69">
        <v>4489</v>
      </c>
      <c r="G22" s="69">
        <f t="shared" si="0"/>
        <v>-116</v>
      </c>
      <c r="H22" s="70">
        <f t="shared" si="1"/>
        <v>-2.51900108577633E-2</v>
      </c>
      <c r="I22" s="71"/>
      <c r="J22" s="69">
        <v>2776</v>
      </c>
      <c r="K22" s="69">
        <v>3564</v>
      </c>
      <c r="L22" s="69">
        <f t="shared" si="2"/>
        <v>788</v>
      </c>
      <c r="M22" s="70">
        <f t="shared" si="3"/>
        <v>0.28386167146974062</v>
      </c>
      <c r="N22" s="71"/>
      <c r="O22" s="69"/>
      <c r="P22" s="69">
        <v>1012</v>
      </c>
      <c r="Q22" s="69"/>
      <c r="R22" s="70"/>
      <c r="S22" s="71"/>
      <c r="T22" s="69"/>
      <c r="U22" s="69"/>
      <c r="V22" s="69"/>
      <c r="W22" s="70"/>
      <c r="X22" s="71"/>
    </row>
    <row r="23" spans="1:24">
      <c r="A23" s="66" t="s">
        <v>276</v>
      </c>
      <c r="B23" s="60" t="s">
        <v>263</v>
      </c>
      <c r="C23" s="67">
        <v>0.8</v>
      </c>
      <c r="D23" s="68"/>
      <c r="E23" s="69">
        <v>8834</v>
      </c>
      <c r="F23" s="69">
        <v>9887</v>
      </c>
      <c r="G23" s="69">
        <f t="shared" si="0"/>
        <v>1053</v>
      </c>
      <c r="H23" s="70">
        <f t="shared" si="1"/>
        <v>0.11919855105275073</v>
      </c>
      <c r="I23" s="71"/>
      <c r="J23" s="69">
        <v>7539</v>
      </c>
      <c r="K23" s="69">
        <v>8880</v>
      </c>
      <c r="L23" s="69">
        <f t="shared" si="2"/>
        <v>1341</v>
      </c>
      <c r="M23" s="70">
        <f t="shared" si="3"/>
        <v>0.17787504974134499</v>
      </c>
      <c r="N23" s="71"/>
      <c r="O23" s="69"/>
      <c r="P23" s="69"/>
      <c r="Q23" s="69"/>
      <c r="R23" s="70"/>
      <c r="S23" s="71"/>
      <c r="T23" s="69"/>
      <c r="U23" s="69"/>
      <c r="V23" s="69"/>
      <c r="W23" s="70"/>
      <c r="X23" s="71"/>
    </row>
    <row r="24" spans="1:24">
      <c r="A24" s="66" t="s">
        <v>277</v>
      </c>
      <c r="B24" s="60" t="s">
        <v>200</v>
      </c>
      <c r="C24" s="70">
        <v>0.91500000000000004</v>
      </c>
      <c r="D24" s="71"/>
      <c r="E24" s="69">
        <v>3423</v>
      </c>
      <c r="F24" s="69">
        <v>3549</v>
      </c>
      <c r="G24" s="69">
        <f t="shared" si="0"/>
        <v>126</v>
      </c>
      <c r="H24" s="70">
        <f t="shared" si="1"/>
        <v>3.6809815950920248E-2</v>
      </c>
      <c r="I24" s="71"/>
      <c r="J24" s="69">
        <v>2459</v>
      </c>
      <c r="K24" s="69">
        <v>2601</v>
      </c>
      <c r="L24" s="69">
        <f t="shared" si="2"/>
        <v>142</v>
      </c>
      <c r="M24" s="70">
        <f t="shared" si="3"/>
        <v>5.774705164701098E-2</v>
      </c>
      <c r="N24" s="71"/>
      <c r="O24" s="69"/>
      <c r="P24" s="69"/>
      <c r="Q24" s="69"/>
      <c r="R24" s="70"/>
      <c r="S24" s="71"/>
      <c r="T24" s="69"/>
      <c r="U24" s="69"/>
      <c r="V24" s="69"/>
      <c r="W24" s="70"/>
      <c r="X24" s="71"/>
    </row>
    <row r="25" spans="1:24">
      <c r="A25" s="66" t="s">
        <v>284</v>
      </c>
      <c r="B25" s="60" t="s">
        <v>114</v>
      </c>
      <c r="C25" s="67">
        <v>0.75</v>
      </c>
      <c r="D25" s="68"/>
      <c r="E25" s="69">
        <v>36348</v>
      </c>
      <c r="F25" s="69">
        <v>53455</v>
      </c>
      <c r="G25" s="69">
        <f t="shared" si="0"/>
        <v>17107</v>
      </c>
      <c r="H25" s="70">
        <f t="shared" si="1"/>
        <v>0.47064487729723781</v>
      </c>
      <c r="I25" s="71"/>
      <c r="J25" s="69">
        <v>25771</v>
      </c>
      <c r="K25" s="69">
        <v>47785</v>
      </c>
      <c r="L25" s="69">
        <f t="shared" si="2"/>
        <v>22014</v>
      </c>
      <c r="M25" s="70">
        <f t="shared" si="3"/>
        <v>0.854215979201428</v>
      </c>
      <c r="N25" s="71"/>
      <c r="O25" s="69"/>
      <c r="P25" s="69">
        <v>22171</v>
      </c>
      <c r="Q25" s="69"/>
      <c r="R25" s="70"/>
      <c r="S25" s="71"/>
      <c r="T25" s="69"/>
      <c r="U25" s="69">
        <v>18848</v>
      </c>
      <c r="V25" s="69"/>
      <c r="W25" s="70"/>
      <c r="X25" s="71"/>
    </row>
    <row r="26" spans="1:24">
      <c r="A26" s="66" t="s">
        <v>282</v>
      </c>
      <c r="B26" s="60" t="s">
        <v>142</v>
      </c>
      <c r="C26" s="70">
        <v>0.91500000000000004</v>
      </c>
      <c r="D26" s="71"/>
      <c r="E26" s="69">
        <v>3600</v>
      </c>
      <c r="F26" s="69">
        <v>4976</v>
      </c>
      <c r="G26" s="69">
        <f t="shared" si="0"/>
        <v>1376</v>
      </c>
      <c r="H26" s="70">
        <f t="shared" si="1"/>
        <v>0.38222222222222224</v>
      </c>
      <c r="I26" s="71"/>
      <c r="J26" s="69">
        <v>3105</v>
      </c>
      <c r="K26" s="69">
        <v>4225</v>
      </c>
      <c r="L26" s="69">
        <f t="shared" si="2"/>
        <v>1120</v>
      </c>
      <c r="M26" s="70">
        <f t="shared" si="3"/>
        <v>0.36070853462157809</v>
      </c>
      <c r="N26" s="71"/>
      <c r="O26" s="69"/>
      <c r="P26" s="69"/>
      <c r="Q26" s="69"/>
      <c r="R26" s="70"/>
      <c r="S26" s="71"/>
      <c r="T26" s="69"/>
      <c r="U26" s="69"/>
      <c r="V26" s="69"/>
      <c r="W26" s="70"/>
      <c r="X26" s="71"/>
    </row>
    <row r="27" spans="1:24">
      <c r="A27" s="66" t="s">
        <v>280</v>
      </c>
      <c r="B27" s="60" t="s">
        <v>231</v>
      </c>
      <c r="C27" s="67">
        <v>0.8</v>
      </c>
      <c r="D27" s="68"/>
      <c r="E27" s="69">
        <v>21746</v>
      </c>
      <c r="F27" s="69">
        <v>29703</v>
      </c>
      <c r="G27" s="69">
        <f t="shared" si="0"/>
        <v>7957</v>
      </c>
      <c r="H27" s="70">
        <f t="shared" si="1"/>
        <v>0.36590637358594685</v>
      </c>
      <c r="I27" s="71"/>
      <c r="J27" s="69">
        <v>19829</v>
      </c>
      <c r="K27" s="69">
        <v>23474</v>
      </c>
      <c r="L27" s="69">
        <f t="shared" si="2"/>
        <v>3645</v>
      </c>
      <c r="M27" s="70">
        <f t="shared" si="3"/>
        <v>0.18382167532402038</v>
      </c>
      <c r="N27" s="71"/>
      <c r="O27" s="69"/>
      <c r="P27" s="69">
        <v>5845</v>
      </c>
      <c r="Q27" s="69"/>
      <c r="R27" s="70"/>
      <c r="S27" s="71"/>
      <c r="T27" s="69"/>
      <c r="U27" s="69">
        <v>5385</v>
      </c>
      <c r="V27" s="69"/>
      <c r="W27" s="70"/>
      <c r="X27" s="71"/>
    </row>
    <row r="28" spans="1:24">
      <c r="A28" s="66" t="s">
        <v>277</v>
      </c>
      <c r="B28" s="60" t="s">
        <v>86</v>
      </c>
      <c r="C28" s="74">
        <v>0.91500000000000004</v>
      </c>
      <c r="D28" s="75"/>
      <c r="E28" s="69">
        <v>13438</v>
      </c>
      <c r="F28" s="69">
        <v>18584</v>
      </c>
      <c r="G28" s="69">
        <f t="shared" si="0"/>
        <v>5146</v>
      </c>
      <c r="H28" s="70">
        <f t="shared" si="1"/>
        <v>0.38294389045988986</v>
      </c>
      <c r="I28" s="71"/>
      <c r="J28" s="69">
        <v>8333</v>
      </c>
      <c r="K28" s="69">
        <v>11785</v>
      </c>
      <c r="L28" s="69">
        <f t="shared" si="2"/>
        <v>3452</v>
      </c>
      <c r="M28" s="70">
        <f t="shared" si="3"/>
        <v>0.41425657026281049</v>
      </c>
      <c r="N28" s="71"/>
      <c r="O28" s="72">
        <v>2234</v>
      </c>
      <c r="P28" s="72">
        <v>5325</v>
      </c>
      <c r="Q28" s="72">
        <f>P28-O28</f>
        <v>3091</v>
      </c>
      <c r="R28" s="73">
        <f>(P28-O28)/ABS(O28)</f>
        <v>1.3836168307967771</v>
      </c>
      <c r="S28" s="71"/>
      <c r="T28" s="72">
        <v>1396</v>
      </c>
      <c r="U28" s="72">
        <v>2665</v>
      </c>
      <c r="V28" s="72">
        <f>U28-T28</f>
        <v>1269</v>
      </c>
      <c r="W28" s="73">
        <f>(U28-T28)/ABS(T28)</f>
        <v>0.90902578796561606</v>
      </c>
      <c r="X28" s="71"/>
    </row>
    <row r="29" spans="1:24">
      <c r="A29" s="66" t="s">
        <v>276</v>
      </c>
      <c r="B29" s="60" t="s">
        <v>124</v>
      </c>
      <c r="C29" s="67">
        <v>1</v>
      </c>
      <c r="D29" s="68"/>
      <c r="E29" s="69">
        <v>23896</v>
      </c>
      <c r="F29" s="69">
        <v>23605</v>
      </c>
      <c r="G29" s="69">
        <f t="shared" si="0"/>
        <v>-291</v>
      </c>
      <c r="H29" s="70">
        <f t="shared" si="1"/>
        <v>-1.2177770338131905E-2</v>
      </c>
      <c r="I29" s="71"/>
      <c r="J29" s="69">
        <v>15254</v>
      </c>
      <c r="K29" s="69">
        <v>14547</v>
      </c>
      <c r="L29" s="69">
        <f t="shared" si="2"/>
        <v>-707</v>
      </c>
      <c r="M29" s="70">
        <f t="shared" si="3"/>
        <v>-4.6348498754425066E-2</v>
      </c>
      <c r="N29" s="71"/>
      <c r="O29" s="69"/>
      <c r="P29" s="69"/>
      <c r="Q29" s="69"/>
      <c r="R29" s="70"/>
      <c r="S29" s="71"/>
      <c r="T29" s="69"/>
      <c r="U29" s="69"/>
      <c r="V29" s="69"/>
      <c r="W29" s="70"/>
      <c r="X29" s="71"/>
    </row>
    <row r="30" spans="1:24">
      <c r="A30" s="66" t="s">
        <v>282</v>
      </c>
      <c r="B30" s="60" t="s">
        <v>137</v>
      </c>
      <c r="C30" s="74">
        <v>0.91500000000000004</v>
      </c>
      <c r="D30" s="75"/>
      <c r="E30" s="69">
        <v>2217</v>
      </c>
      <c r="F30" s="69">
        <v>2637</v>
      </c>
      <c r="G30" s="69">
        <f t="shared" si="0"/>
        <v>420</v>
      </c>
      <c r="H30" s="70">
        <f t="shared" si="1"/>
        <v>0.18944519621109607</v>
      </c>
      <c r="I30" s="71"/>
      <c r="J30" s="69">
        <v>1658</v>
      </c>
      <c r="K30" s="69">
        <v>2049</v>
      </c>
      <c r="L30" s="69">
        <f t="shared" si="2"/>
        <v>391</v>
      </c>
      <c r="M30" s="70">
        <f t="shared" si="3"/>
        <v>0.23582629674306393</v>
      </c>
      <c r="N30" s="71"/>
      <c r="O30" s="72">
        <v>418</v>
      </c>
      <c r="P30" s="72">
        <v>770</v>
      </c>
      <c r="Q30" s="72">
        <f>P30-O30</f>
        <v>352</v>
      </c>
      <c r="R30" s="73">
        <f>(P30-O30)/ABS(O30)</f>
        <v>0.84210526315789469</v>
      </c>
      <c r="S30" s="71"/>
      <c r="T30" s="69"/>
      <c r="U30" s="69"/>
      <c r="V30" s="69"/>
      <c r="W30" s="70"/>
      <c r="X30" s="71"/>
    </row>
    <row r="31" spans="1:24">
      <c r="A31" s="66" t="s">
        <v>280</v>
      </c>
      <c r="B31" s="60" t="s">
        <v>243</v>
      </c>
      <c r="C31" s="70">
        <v>0.91500000000000004</v>
      </c>
      <c r="D31" s="71"/>
      <c r="E31" s="69">
        <v>11598</v>
      </c>
      <c r="F31" s="69">
        <v>12677</v>
      </c>
      <c r="G31" s="69">
        <f t="shared" si="0"/>
        <v>1079</v>
      </c>
      <c r="H31" s="70">
        <f t="shared" si="1"/>
        <v>9.3033281600275908E-2</v>
      </c>
      <c r="I31" s="71"/>
      <c r="J31" s="69">
        <v>8107</v>
      </c>
      <c r="K31" s="69">
        <v>8260</v>
      </c>
      <c r="L31" s="69">
        <f t="shared" si="2"/>
        <v>153</v>
      </c>
      <c r="M31" s="70">
        <f t="shared" si="3"/>
        <v>1.8872579252497843E-2</v>
      </c>
      <c r="N31" s="71"/>
      <c r="O31" s="72">
        <v>2758</v>
      </c>
      <c r="P31" s="72">
        <v>4449</v>
      </c>
      <c r="Q31" s="72">
        <f>P31-O31</f>
        <v>1691</v>
      </c>
      <c r="R31" s="73">
        <f>(P31-O31)/ABS(O31)</f>
        <v>0.61312545322697609</v>
      </c>
      <c r="S31" s="71"/>
      <c r="T31" s="72">
        <v>2867</v>
      </c>
      <c r="U31" s="72">
        <v>3080</v>
      </c>
      <c r="V31" s="72">
        <f>U31-T31</f>
        <v>213</v>
      </c>
      <c r="W31" s="73">
        <f>(U31-T31)/ABS(T31)</f>
        <v>7.429368678060691E-2</v>
      </c>
      <c r="X31" s="71"/>
    </row>
    <row r="32" spans="1:24">
      <c r="A32" s="66" t="s">
        <v>281</v>
      </c>
      <c r="B32" s="60" t="s">
        <v>255</v>
      </c>
      <c r="C32" s="67">
        <v>1</v>
      </c>
      <c r="D32" s="68"/>
      <c r="E32" s="69">
        <v>1866</v>
      </c>
      <c r="F32" s="69">
        <v>2122</v>
      </c>
      <c r="G32" s="69">
        <f t="shared" si="0"/>
        <v>256</v>
      </c>
      <c r="H32" s="70">
        <f t="shared" si="1"/>
        <v>0.13719185423365488</v>
      </c>
      <c r="I32" s="71"/>
      <c r="J32" s="69">
        <v>1314</v>
      </c>
      <c r="K32" s="69">
        <v>1267</v>
      </c>
      <c r="L32" s="69">
        <f t="shared" si="2"/>
        <v>-47</v>
      </c>
      <c r="M32" s="70">
        <f t="shared" si="3"/>
        <v>-3.5768645357686452E-2</v>
      </c>
      <c r="N32" s="71"/>
      <c r="O32" s="69"/>
      <c r="P32" s="69"/>
      <c r="Q32" s="69"/>
      <c r="R32" s="70"/>
      <c r="S32" s="71"/>
      <c r="T32" s="69"/>
      <c r="U32" s="69"/>
      <c r="V32" s="69"/>
      <c r="W32" s="70"/>
      <c r="X32" s="71"/>
    </row>
    <row r="33" spans="1:24">
      <c r="A33" s="66" t="s">
        <v>282</v>
      </c>
      <c r="B33" s="60" t="s">
        <v>133</v>
      </c>
      <c r="C33" s="67">
        <v>0.8</v>
      </c>
      <c r="D33" s="68"/>
      <c r="E33" s="69">
        <v>4132</v>
      </c>
      <c r="F33" s="69">
        <v>5252</v>
      </c>
      <c r="G33" s="69">
        <f t="shared" si="0"/>
        <v>1120</v>
      </c>
      <c r="H33" s="70">
        <f t="shared" si="1"/>
        <v>0.27105517909002902</v>
      </c>
      <c r="I33" s="71"/>
      <c r="J33" s="69">
        <v>2385</v>
      </c>
      <c r="K33" s="69">
        <v>3003</v>
      </c>
      <c r="L33" s="69">
        <f t="shared" si="2"/>
        <v>618</v>
      </c>
      <c r="M33" s="70">
        <f t="shared" si="3"/>
        <v>0.25911949685534591</v>
      </c>
      <c r="N33" s="71"/>
      <c r="O33" s="69"/>
      <c r="P33" s="69">
        <v>632</v>
      </c>
      <c r="Q33" s="69"/>
      <c r="R33" s="70"/>
      <c r="S33" s="71"/>
      <c r="T33" s="69"/>
      <c r="U33" s="69">
        <v>412</v>
      </c>
      <c r="V33" s="69"/>
      <c r="W33" s="70"/>
      <c r="X33" s="71"/>
    </row>
    <row r="34" spans="1:24">
      <c r="A34" s="66" t="s">
        <v>279</v>
      </c>
      <c r="B34" s="60" t="s">
        <v>85</v>
      </c>
      <c r="C34" s="67">
        <v>1</v>
      </c>
      <c r="D34" s="68"/>
      <c r="E34" s="69">
        <v>4885</v>
      </c>
      <c r="F34" s="69">
        <v>6236</v>
      </c>
      <c r="G34" s="69">
        <f t="shared" ref="G34:G65" si="4">F34-E34</f>
        <v>1351</v>
      </c>
      <c r="H34" s="70">
        <f t="shared" ref="H34:H65" si="5">G34/E34</f>
        <v>0.27656090071647904</v>
      </c>
      <c r="I34" s="71"/>
      <c r="J34" s="69">
        <v>2640</v>
      </c>
      <c r="K34" s="69">
        <v>2813</v>
      </c>
      <c r="L34" s="69">
        <f t="shared" ref="L34:L65" si="6">K34-J34</f>
        <v>173</v>
      </c>
      <c r="M34" s="70">
        <f t="shared" ref="M34:M65" si="7">L34/J34</f>
        <v>6.5530303030303036E-2</v>
      </c>
      <c r="N34" s="71"/>
      <c r="O34" s="69"/>
      <c r="P34" s="69"/>
      <c r="Q34" s="69"/>
      <c r="R34" s="70"/>
      <c r="S34" s="71"/>
      <c r="T34" s="69"/>
      <c r="U34" s="69"/>
      <c r="V34" s="69"/>
      <c r="W34" s="70"/>
      <c r="X34" s="71"/>
    </row>
    <row r="35" spans="1:24">
      <c r="A35" s="66" t="s">
        <v>278</v>
      </c>
      <c r="B35" s="60" t="s">
        <v>74</v>
      </c>
      <c r="C35" s="74">
        <v>0.91500000000000004</v>
      </c>
      <c r="D35" s="75"/>
      <c r="E35" s="69">
        <v>5218</v>
      </c>
      <c r="F35" s="69">
        <v>9246</v>
      </c>
      <c r="G35" s="69">
        <f t="shared" si="4"/>
        <v>4028</v>
      </c>
      <c r="H35" s="70">
        <f t="shared" si="5"/>
        <v>0.7719432732847834</v>
      </c>
      <c r="I35" s="71"/>
      <c r="J35" s="69">
        <v>4372</v>
      </c>
      <c r="K35" s="69">
        <v>7679</v>
      </c>
      <c r="L35" s="69">
        <f t="shared" si="6"/>
        <v>3307</v>
      </c>
      <c r="M35" s="70">
        <f t="shared" si="7"/>
        <v>0.7564043915827996</v>
      </c>
      <c r="N35" s="71"/>
      <c r="O35" s="69"/>
      <c r="P35" s="69">
        <v>3727</v>
      </c>
      <c r="Q35" s="69"/>
      <c r="R35" s="70"/>
      <c r="S35" s="71"/>
      <c r="T35" s="69"/>
      <c r="U35" s="69">
        <v>3413</v>
      </c>
      <c r="V35" s="69"/>
      <c r="W35" s="70"/>
      <c r="X35" s="71"/>
    </row>
    <row r="36" spans="1:24">
      <c r="A36" s="66" t="s">
        <v>278</v>
      </c>
      <c r="B36" s="60" t="s">
        <v>220</v>
      </c>
      <c r="C36" s="87" t="s">
        <v>238</v>
      </c>
      <c r="D36" s="76"/>
      <c r="E36" s="69">
        <v>10279</v>
      </c>
      <c r="F36" s="69">
        <v>11019</v>
      </c>
      <c r="G36" s="69">
        <f t="shared" si="4"/>
        <v>740</v>
      </c>
      <c r="H36" s="70">
        <f t="shared" si="5"/>
        <v>7.199143885591984E-2</v>
      </c>
      <c r="I36" s="71"/>
      <c r="J36" s="69">
        <v>6027</v>
      </c>
      <c r="K36" s="69">
        <v>5942</v>
      </c>
      <c r="L36" s="69">
        <f t="shared" si="6"/>
        <v>-85</v>
      </c>
      <c r="M36" s="70">
        <f t="shared" si="7"/>
        <v>-1.410320225651236E-2</v>
      </c>
      <c r="N36" s="71"/>
      <c r="O36" s="69"/>
      <c r="P36" s="69"/>
      <c r="Q36" s="69"/>
      <c r="R36" s="70"/>
      <c r="S36" s="71"/>
      <c r="T36" s="69"/>
      <c r="U36" s="69"/>
      <c r="V36" s="69"/>
      <c r="W36" s="70"/>
      <c r="X36" s="71"/>
    </row>
    <row r="37" spans="1:24">
      <c r="A37" s="66" t="s">
        <v>284</v>
      </c>
      <c r="B37" s="60" t="s">
        <v>172</v>
      </c>
      <c r="C37" s="67">
        <v>1</v>
      </c>
      <c r="D37" s="68"/>
      <c r="E37" s="69">
        <v>13071</v>
      </c>
      <c r="F37" s="69">
        <v>14793</v>
      </c>
      <c r="G37" s="69">
        <f t="shared" si="4"/>
        <v>1722</v>
      </c>
      <c r="H37" s="70">
        <f t="shared" si="5"/>
        <v>0.13174202432866652</v>
      </c>
      <c r="I37" s="71"/>
      <c r="J37" s="69">
        <v>10200</v>
      </c>
      <c r="K37" s="69">
        <v>11553</v>
      </c>
      <c r="L37" s="69">
        <f t="shared" si="6"/>
        <v>1353</v>
      </c>
      <c r="M37" s="70">
        <f t="shared" si="7"/>
        <v>0.13264705882352942</v>
      </c>
      <c r="N37" s="71"/>
      <c r="O37" s="69"/>
      <c r="P37" s="69"/>
      <c r="Q37" s="69"/>
      <c r="R37" s="70"/>
      <c r="S37" s="71"/>
      <c r="T37" s="69"/>
      <c r="U37" s="69"/>
      <c r="V37" s="69"/>
      <c r="W37" s="70"/>
      <c r="X37" s="71"/>
    </row>
    <row r="38" spans="1:24">
      <c r="A38" s="66" t="s">
        <v>282</v>
      </c>
      <c r="B38" s="60" t="s">
        <v>63</v>
      </c>
      <c r="C38" s="67">
        <v>1</v>
      </c>
      <c r="D38" s="68"/>
      <c r="E38" s="69">
        <v>5851</v>
      </c>
      <c r="F38" s="69">
        <v>6684</v>
      </c>
      <c r="G38" s="69">
        <f t="shared" si="4"/>
        <v>833</v>
      </c>
      <c r="H38" s="70">
        <f t="shared" si="5"/>
        <v>0.14236882584173646</v>
      </c>
      <c r="I38" s="71"/>
      <c r="J38" s="69">
        <v>4727</v>
      </c>
      <c r="K38" s="69">
        <v>4219</v>
      </c>
      <c r="L38" s="69">
        <f t="shared" si="6"/>
        <v>-508</v>
      </c>
      <c r="M38" s="70">
        <f t="shared" si="7"/>
        <v>-0.10746773852337635</v>
      </c>
      <c r="N38" s="71"/>
      <c r="O38" s="69"/>
      <c r="P38" s="69"/>
      <c r="Q38" s="69"/>
      <c r="R38" s="70"/>
      <c r="S38" s="71"/>
      <c r="T38" s="69"/>
      <c r="U38" s="69"/>
      <c r="V38" s="69"/>
      <c r="W38" s="70"/>
      <c r="X38" s="71"/>
    </row>
    <row r="39" spans="1:24">
      <c r="A39" s="66" t="s">
        <v>280</v>
      </c>
      <c r="B39" s="60" t="s">
        <v>28</v>
      </c>
      <c r="C39" s="74">
        <v>0.91500000000000004</v>
      </c>
      <c r="D39" s="75"/>
      <c r="E39" s="69">
        <v>18018</v>
      </c>
      <c r="F39" s="69">
        <v>23655</v>
      </c>
      <c r="G39" s="69">
        <f t="shared" si="4"/>
        <v>5637</v>
      </c>
      <c r="H39" s="70">
        <f t="shared" si="5"/>
        <v>0.31285381285381286</v>
      </c>
      <c r="I39" s="71"/>
      <c r="J39" s="69">
        <v>11919</v>
      </c>
      <c r="K39" s="69">
        <v>16661</v>
      </c>
      <c r="L39" s="69">
        <f t="shared" si="6"/>
        <v>4742</v>
      </c>
      <c r="M39" s="70">
        <f t="shared" si="7"/>
        <v>0.39785216880610791</v>
      </c>
      <c r="N39" s="71"/>
      <c r="O39" s="69"/>
      <c r="P39" s="69">
        <v>4360</v>
      </c>
      <c r="Q39" s="69"/>
      <c r="R39" s="70"/>
      <c r="S39" s="71"/>
      <c r="T39" s="69"/>
      <c r="U39" s="69">
        <v>3852</v>
      </c>
      <c r="V39" s="69"/>
      <c r="W39" s="70"/>
      <c r="X39" s="71"/>
    </row>
    <row r="40" spans="1:24">
      <c r="A40" s="66" t="s">
        <v>277</v>
      </c>
      <c r="B40" s="60" t="s">
        <v>182</v>
      </c>
      <c r="C40" s="67">
        <v>0.95</v>
      </c>
      <c r="D40" s="68"/>
      <c r="E40" s="69">
        <v>4385</v>
      </c>
      <c r="F40" s="69">
        <v>5388</v>
      </c>
      <c r="G40" s="69">
        <f t="shared" si="4"/>
        <v>1003</v>
      </c>
      <c r="H40" s="70">
        <f t="shared" si="5"/>
        <v>0.22873432155074117</v>
      </c>
      <c r="I40" s="71"/>
      <c r="J40" s="69">
        <v>3122</v>
      </c>
      <c r="K40" s="69">
        <v>4101</v>
      </c>
      <c r="L40" s="69">
        <f t="shared" si="6"/>
        <v>979</v>
      </c>
      <c r="M40" s="70">
        <f t="shared" si="7"/>
        <v>0.31358103779628443</v>
      </c>
      <c r="N40" s="71"/>
      <c r="O40" s="69"/>
      <c r="P40" s="69"/>
      <c r="Q40" s="69"/>
      <c r="R40" s="70"/>
      <c r="S40" s="71"/>
      <c r="T40" s="69"/>
      <c r="U40" s="69"/>
      <c r="V40" s="69"/>
      <c r="W40" s="70"/>
      <c r="X40" s="71"/>
    </row>
    <row r="41" spans="1:24">
      <c r="A41" s="66" t="s">
        <v>278</v>
      </c>
      <c r="B41" s="60" t="s">
        <v>198</v>
      </c>
      <c r="C41" s="67">
        <v>1</v>
      </c>
      <c r="D41" s="68"/>
      <c r="E41" s="69">
        <v>4658</v>
      </c>
      <c r="F41" s="69">
        <v>4982</v>
      </c>
      <c r="G41" s="69">
        <f t="shared" si="4"/>
        <v>324</v>
      </c>
      <c r="H41" s="70">
        <f t="shared" si="5"/>
        <v>6.9557750107342206E-2</v>
      </c>
      <c r="I41" s="71"/>
      <c r="J41" s="69">
        <v>4034</v>
      </c>
      <c r="K41" s="69">
        <v>4097</v>
      </c>
      <c r="L41" s="69">
        <f t="shared" si="6"/>
        <v>63</v>
      </c>
      <c r="M41" s="70">
        <f t="shared" si="7"/>
        <v>1.5617253346554288E-2</v>
      </c>
      <c r="N41" s="71"/>
      <c r="O41" s="69"/>
      <c r="P41" s="69"/>
      <c r="Q41" s="69"/>
      <c r="R41" s="70"/>
      <c r="S41" s="71"/>
      <c r="T41" s="69"/>
      <c r="U41" s="69"/>
      <c r="V41" s="69"/>
      <c r="W41" s="70"/>
      <c r="X41" s="71"/>
    </row>
    <row r="42" spans="1:24">
      <c r="A42" s="66" t="s">
        <v>282</v>
      </c>
      <c r="B42" s="60" t="s">
        <v>9</v>
      </c>
      <c r="C42" s="67">
        <v>0.7</v>
      </c>
      <c r="D42" s="68"/>
      <c r="E42" s="69">
        <v>3105</v>
      </c>
      <c r="F42" s="69">
        <v>3804</v>
      </c>
      <c r="G42" s="69">
        <f t="shared" si="4"/>
        <v>699</v>
      </c>
      <c r="H42" s="70">
        <f t="shared" si="5"/>
        <v>0.22512077294685989</v>
      </c>
      <c r="I42" s="71"/>
      <c r="J42" s="69">
        <v>1985</v>
      </c>
      <c r="K42" s="69">
        <v>2904</v>
      </c>
      <c r="L42" s="69">
        <f t="shared" si="6"/>
        <v>919</v>
      </c>
      <c r="M42" s="70">
        <f t="shared" si="7"/>
        <v>0.46297229219143576</v>
      </c>
      <c r="N42" s="71"/>
      <c r="O42" s="69"/>
      <c r="P42" s="69"/>
      <c r="Q42" s="69"/>
      <c r="R42" s="70"/>
      <c r="S42" s="71"/>
      <c r="T42" s="69"/>
      <c r="U42" s="69"/>
      <c r="V42" s="69"/>
      <c r="W42" s="70"/>
      <c r="X42" s="71"/>
    </row>
    <row r="43" spans="1:24">
      <c r="A43" s="66" t="s">
        <v>282</v>
      </c>
      <c r="B43" s="60" t="s">
        <v>193</v>
      </c>
      <c r="C43" s="67">
        <v>0.75</v>
      </c>
      <c r="D43" s="68"/>
      <c r="E43" s="69">
        <v>9620</v>
      </c>
      <c r="F43" s="69">
        <v>10479</v>
      </c>
      <c r="G43" s="69">
        <f t="shared" si="4"/>
        <v>859</v>
      </c>
      <c r="H43" s="70">
        <f t="shared" si="5"/>
        <v>8.9293139293139298E-2</v>
      </c>
      <c r="I43" s="71"/>
      <c r="J43" s="69">
        <v>6311</v>
      </c>
      <c r="K43" s="69">
        <v>7451</v>
      </c>
      <c r="L43" s="69">
        <f t="shared" si="6"/>
        <v>1140</v>
      </c>
      <c r="M43" s="70">
        <f t="shared" si="7"/>
        <v>0.18063698304547615</v>
      </c>
      <c r="N43" s="71"/>
      <c r="O43" s="72">
        <v>2738</v>
      </c>
      <c r="P43" s="72">
        <v>3550</v>
      </c>
      <c r="Q43" s="72">
        <f>P43-O43</f>
        <v>812</v>
      </c>
      <c r="R43" s="73">
        <f>(P43-O43)/ABS(O43)</f>
        <v>0.29656683710737763</v>
      </c>
      <c r="S43" s="71"/>
      <c r="T43" s="72">
        <v>2191</v>
      </c>
      <c r="U43" s="72">
        <v>2533</v>
      </c>
      <c r="V43" s="72">
        <f>U43-T43</f>
        <v>342</v>
      </c>
      <c r="W43" s="73">
        <f>(U43-T43)/ABS(T43)</f>
        <v>0.1560931081697855</v>
      </c>
      <c r="X43" s="71"/>
    </row>
    <row r="44" spans="1:24">
      <c r="A44" s="66" t="s">
        <v>279</v>
      </c>
      <c r="B44" s="60" t="s">
        <v>155</v>
      </c>
      <c r="C44" s="70">
        <v>0.91500000000000004</v>
      </c>
      <c r="D44" s="71"/>
      <c r="E44" s="69">
        <v>6821</v>
      </c>
      <c r="F44" s="69">
        <v>8483</v>
      </c>
      <c r="G44" s="69">
        <f t="shared" si="4"/>
        <v>1662</v>
      </c>
      <c r="H44" s="70">
        <f t="shared" si="5"/>
        <v>0.24365928749450227</v>
      </c>
      <c r="I44" s="71"/>
      <c r="J44" s="69">
        <v>5215</v>
      </c>
      <c r="K44" s="69">
        <v>6433</v>
      </c>
      <c r="L44" s="69">
        <f t="shared" si="6"/>
        <v>1218</v>
      </c>
      <c r="M44" s="70">
        <f t="shared" si="7"/>
        <v>0.23355704697986576</v>
      </c>
      <c r="N44" s="71"/>
      <c r="O44" s="69"/>
      <c r="P44" s="69"/>
      <c r="Q44" s="69"/>
      <c r="R44" s="70"/>
      <c r="S44" s="71"/>
      <c r="T44" s="69"/>
      <c r="U44" s="69"/>
      <c r="V44" s="69"/>
      <c r="W44" s="70"/>
      <c r="X44" s="71"/>
    </row>
    <row r="45" spans="1:24">
      <c r="A45" s="66" t="s">
        <v>282</v>
      </c>
      <c r="B45" s="60" t="s">
        <v>121</v>
      </c>
      <c r="C45" s="67">
        <v>0.8</v>
      </c>
      <c r="D45" s="68"/>
      <c r="E45" s="69">
        <v>3983</v>
      </c>
      <c r="F45" s="69">
        <v>4673</v>
      </c>
      <c r="G45" s="69">
        <f t="shared" si="4"/>
        <v>690</v>
      </c>
      <c r="H45" s="70">
        <f t="shared" si="5"/>
        <v>0.17323625407983931</v>
      </c>
      <c r="I45" s="71"/>
      <c r="J45" s="69">
        <v>3003</v>
      </c>
      <c r="K45" s="69">
        <v>3581</v>
      </c>
      <c r="L45" s="69">
        <f t="shared" si="6"/>
        <v>578</v>
      </c>
      <c r="M45" s="70">
        <f t="shared" si="7"/>
        <v>0.19247419247419248</v>
      </c>
      <c r="N45" s="71"/>
      <c r="O45" s="69"/>
      <c r="P45" s="69"/>
      <c r="Q45" s="69"/>
      <c r="R45" s="70"/>
      <c r="S45" s="71"/>
      <c r="T45" s="69"/>
      <c r="U45" s="69"/>
      <c r="V45" s="69"/>
      <c r="W45" s="70"/>
      <c r="X45" s="71"/>
    </row>
    <row r="46" spans="1:24">
      <c r="A46" s="66" t="s">
        <v>277</v>
      </c>
      <c r="B46" s="60" t="s">
        <v>73</v>
      </c>
      <c r="C46" s="67">
        <v>1</v>
      </c>
      <c r="D46" s="68"/>
      <c r="E46" s="69">
        <v>4469</v>
      </c>
      <c r="F46" s="69">
        <v>5158</v>
      </c>
      <c r="G46" s="69">
        <f t="shared" si="4"/>
        <v>689</v>
      </c>
      <c r="H46" s="70">
        <f t="shared" si="5"/>
        <v>0.15417319310807787</v>
      </c>
      <c r="I46" s="71"/>
      <c r="J46" s="69">
        <v>3531</v>
      </c>
      <c r="K46" s="69">
        <v>3972</v>
      </c>
      <c r="L46" s="69">
        <f t="shared" si="6"/>
        <v>441</v>
      </c>
      <c r="M46" s="70">
        <f t="shared" si="7"/>
        <v>0.12489379779099405</v>
      </c>
      <c r="N46" s="71"/>
      <c r="O46" s="69"/>
      <c r="P46" s="69"/>
      <c r="Q46" s="69"/>
      <c r="R46" s="70"/>
      <c r="S46" s="71"/>
      <c r="T46" s="69"/>
      <c r="U46" s="69"/>
      <c r="V46" s="69"/>
      <c r="W46" s="70"/>
      <c r="X46" s="71"/>
    </row>
    <row r="47" spans="1:24">
      <c r="A47" s="66" t="s">
        <v>278</v>
      </c>
      <c r="B47" s="60" t="s">
        <v>51</v>
      </c>
      <c r="C47" s="67">
        <v>0.8</v>
      </c>
      <c r="D47" s="68"/>
      <c r="E47" s="69">
        <v>19050</v>
      </c>
      <c r="F47" s="69">
        <v>27131</v>
      </c>
      <c r="G47" s="69">
        <f t="shared" si="4"/>
        <v>8081</v>
      </c>
      <c r="H47" s="70">
        <f t="shared" si="5"/>
        <v>0.42419947506561678</v>
      </c>
      <c r="I47" s="71"/>
      <c r="J47" s="69">
        <v>10685</v>
      </c>
      <c r="K47" s="69">
        <v>16347</v>
      </c>
      <c r="L47" s="69">
        <f t="shared" si="6"/>
        <v>5662</v>
      </c>
      <c r="M47" s="70">
        <f t="shared" si="7"/>
        <v>0.52990173139915775</v>
      </c>
      <c r="N47" s="71"/>
      <c r="O47" s="69"/>
      <c r="P47" s="69"/>
      <c r="Q47" s="69"/>
      <c r="R47" s="70"/>
      <c r="S47" s="71"/>
      <c r="T47" s="69"/>
      <c r="U47" s="69"/>
      <c r="V47" s="69"/>
      <c r="W47" s="70"/>
      <c r="X47" s="71"/>
    </row>
    <row r="48" spans="1:24">
      <c r="A48" s="66" t="s">
        <v>278</v>
      </c>
      <c r="B48" s="60" t="s">
        <v>46</v>
      </c>
      <c r="C48" s="67">
        <v>0.75</v>
      </c>
      <c r="D48" s="68"/>
      <c r="E48" s="69">
        <v>13580</v>
      </c>
      <c r="F48" s="69">
        <v>20141</v>
      </c>
      <c r="G48" s="69">
        <f t="shared" si="4"/>
        <v>6561</v>
      </c>
      <c r="H48" s="70">
        <f t="shared" si="5"/>
        <v>0.48313696612665685</v>
      </c>
      <c r="I48" s="71"/>
      <c r="J48" s="69">
        <v>9613</v>
      </c>
      <c r="K48" s="69">
        <v>12945</v>
      </c>
      <c r="L48" s="69">
        <f t="shared" si="6"/>
        <v>3332</v>
      </c>
      <c r="M48" s="70">
        <f t="shared" si="7"/>
        <v>0.34661396026214503</v>
      </c>
      <c r="N48" s="71"/>
      <c r="O48" s="69"/>
      <c r="P48" s="69">
        <v>6383</v>
      </c>
      <c r="Q48" s="69"/>
      <c r="R48" s="70"/>
      <c r="S48" s="71"/>
      <c r="T48" s="69"/>
      <c r="U48" s="69">
        <v>4726</v>
      </c>
      <c r="V48" s="69"/>
      <c r="W48" s="70"/>
      <c r="X48" s="71"/>
    </row>
    <row r="49" spans="1:24">
      <c r="A49" s="66" t="s">
        <v>279</v>
      </c>
      <c r="B49" s="60" t="s">
        <v>251</v>
      </c>
      <c r="C49" s="70">
        <v>0.91500000000000004</v>
      </c>
      <c r="D49" s="71"/>
      <c r="E49" s="69">
        <v>6486</v>
      </c>
      <c r="F49" s="69">
        <v>8157</v>
      </c>
      <c r="G49" s="69">
        <f t="shared" si="4"/>
        <v>1671</v>
      </c>
      <c r="H49" s="70">
        <f t="shared" si="5"/>
        <v>0.25763182238667898</v>
      </c>
      <c r="I49" s="71"/>
      <c r="J49" s="69">
        <v>4384</v>
      </c>
      <c r="K49" s="69">
        <v>4571</v>
      </c>
      <c r="L49" s="69">
        <f t="shared" si="6"/>
        <v>187</v>
      </c>
      <c r="M49" s="70">
        <f t="shared" si="7"/>
        <v>4.2655109489051095E-2</v>
      </c>
      <c r="N49" s="71"/>
      <c r="O49" s="69"/>
      <c r="P49" s="69"/>
      <c r="Q49" s="69"/>
      <c r="R49" s="70"/>
      <c r="S49" s="71"/>
      <c r="T49" s="69"/>
      <c r="U49" s="69"/>
      <c r="V49" s="69"/>
      <c r="W49" s="70"/>
      <c r="X49" s="71"/>
    </row>
    <row r="50" spans="1:24">
      <c r="A50" s="66" t="s">
        <v>277</v>
      </c>
      <c r="B50" s="60" t="s">
        <v>245</v>
      </c>
      <c r="C50" s="67">
        <v>1</v>
      </c>
      <c r="D50" s="68"/>
      <c r="E50" s="69">
        <v>3470</v>
      </c>
      <c r="F50" s="69">
        <v>4195</v>
      </c>
      <c r="G50" s="69">
        <f t="shared" si="4"/>
        <v>725</v>
      </c>
      <c r="H50" s="70">
        <f t="shared" si="5"/>
        <v>0.20893371757925072</v>
      </c>
      <c r="I50" s="71"/>
      <c r="J50" s="69">
        <v>2175</v>
      </c>
      <c r="K50" s="69">
        <v>2376</v>
      </c>
      <c r="L50" s="69">
        <f t="shared" si="6"/>
        <v>201</v>
      </c>
      <c r="M50" s="70">
        <f t="shared" si="7"/>
        <v>9.2413793103448272E-2</v>
      </c>
      <c r="N50" s="71"/>
      <c r="O50" s="69"/>
      <c r="P50" s="69"/>
      <c r="Q50" s="69"/>
      <c r="R50" s="70"/>
      <c r="S50" s="71"/>
      <c r="T50" s="69"/>
      <c r="U50" s="69"/>
      <c r="V50" s="69"/>
      <c r="W50" s="70"/>
      <c r="X50" s="71"/>
    </row>
    <row r="51" spans="1:24">
      <c r="A51" s="66" t="s">
        <v>278</v>
      </c>
      <c r="B51" s="60" t="s">
        <v>106</v>
      </c>
      <c r="C51" s="74">
        <v>0.92500000000000004</v>
      </c>
      <c r="D51" s="75"/>
      <c r="E51" s="69">
        <v>4130</v>
      </c>
      <c r="F51" s="69">
        <v>6009</v>
      </c>
      <c r="G51" s="69">
        <f t="shared" si="4"/>
        <v>1879</v>
      </c>
      <c r="H51" s="70">
        <f t="shared" si="5"/>
        <v>0.4549636803874092</v>
      </c>
      <c r="I51" s="71"/>
      <c r="J51" s="69">
        <v>2613</v>
      </c>
      <c r="K51" s="69">
        <v>3700</v>
      </c>
      <c r="L51" s="69">
        <f t="shared" si="6"/>
        <v>1087</v>
      </c>
      <c r="M51" s="70">
        <f t="shared" si="7"/>
        <v>0.41599693838499807</v>
      </c>
      <c r="N51" s="71"/>
      <c r="O51" s="69"/>
      <c r="P51" s="69"/>
      <c r="Q51" s="69"/>
      <c r="R51" s="70"/>
      <c r="S51" s="71"/>
      <c r="T51" s="69"/>
      <c r="U51" s="69"/>
      <c r="V51" s="69"/>
      <c r="W51" s="70"/>
      <c r="X51" s="71"/>
    </row>
    <row r="52" spans="1:24">
      <c r="A52" s="66" t="s">
        <v>276</v>
      </c>
      <c r="B52" s="60" t="s">
        <v>311</v>
      </c>
      <c r="C52" s="70">
        <v>0.91500000000000004</v>
      </c>
      <c r="D52" s="71"/>
      <c r="E52" s="69">
        <v>922</v>
      </c>
      <c r="F52" s="69">
        <v>1069</v>
      </c>
      <c r="G52" s="69">
        <f t="shared" si="4"/>
        <v>147</v>
      </c>
      <c r="H52" s="70">
        <f t="shared" si="5"/>
        <v>0.15943600867678959</v>
      </c>
      <c r="I52" s="71"/>
      <c r="J52" s="69">
        <v>723</v>
      </c>
      <c r="K52" s="69">
        <v>840</v>
      </c>
      <c r="L52" s="69">
        <f t="shared" si="6"/>
        <v>117</v>
      </c>
      <c r="M52" s="70">
        <f t="shared" si="7"/>
        <v>0.16182572614107885</v>
      </c>
      <c r="N52" s="71"/>
      <c r="O52" s="69"/>
      <c r="P52" s="69"/>
      <c r="Q52" s="69"/>
      <c r="R52" s="70"/>
      <c r="S52" s="71"/>
      <c r="T52" s="69"/>
      <c r="U52" s="69"/>
      <c r="V52" s="69"/>
      <c r="W52" s="70"/>
      <c r="X52" s="71"/>
    </row>
    <row r="53" spans="1:24">
      <c r="A53" s="66" t="s">
        <v>280</v>
      </c>
      <c r="B53" s="60" t="s">
        <v>69</v>
      </c>
      <c r="C53" s="67">
        <v>1</v>
      </c>
      <c r="D53" s="68"/>
      <c r="E53" s="69">
        <v>474</v>
      </c>
      <c r="F53" s="69">
        <v>441</v>
      </c>
      <c r="G53" s="69">
        <f t="shared" si="4"/>
        <v>-33</v>
      </c>
      <c r="H53" s="70">
        <f t="shared" si="5"/>
        <v>-6.9620253164556958E-2</v>
      </c>
      <c r="I53" s="71"/>
      <c r="J53" s="69">
        <v>197</v>
      </c>
      <c r="K53" s="69">
        <v>190</v>
      </c>
      <c r="L53" s="69">
        <f t="shared" si="6"/>
        <v>-7</v>
      </c>
      <c r="M53" s="70">
        <f t="shared" si="7"/>
        <v>-3.553299492385787E-2</v>
      </c>
      <c r="N53" s="71"/>
      <c r="O53" s="69"/>
      <c r="P53" s="69"/>
      <c r="Q53" s="69"/>
      <c r="R53" s="70"/>
      <c r="S53" s="71"/>
      <c r="T53" s="69"/>
      <c r="U53" s="69"/>
      <c r="V53" s="69"/>
      <c r="W53" s="70"/>
      <c r="X53" s="71"/>
    </row>
    <row r="54" spans="1:24">
      <c r="A54" s="66" t="s">
        <v>278</v>
      </c>
      <c r="B54" s="60" t="s">
        <v>222</v>
      </c>
      <c r="C54" s="67">
        <v>1</v>
      </c>
      <c r="D54" s="68"/>
      <c r="E54" s="69">
        <v>3044</v>
      </c>
      <c r="F54" s="69">
        <v>3316</v>
      </c>
      <c r="G54" s="69">
        <f t="shared" si="4"/>
        <v>272</v>
      </c>
      <c r="H54" s="70">
        <f t="shared" si="5"/>
        <v>8.9356110381077533E-2</v>
      </c>
      <c r="I54" s="71"/>
      <c r="J54" s="69">
        <v>2465</v>
      </c>
      <c r="K54" s="69">
        <v>2408</v>
      </c>
      <c r="L54" s="69">
        <f t="shared" si="6"/>
        <v>-57</v>
      </c>
      <c r="M54" s="70">
        <f t="shared" si="7"/>
        <v>-2.3123732251521298E-2</v>
      </c>
      <c r="N54" s="71"/>
      <c r="O54" s="69"/>
      <c r="P54" s="69"/>
      <c r="Q54" s="69"/>
      <c r="R54" s="70"/>
      <c r="S54" s="71"/>
      <c r="T54" s="69"/>
      <c r="U54" s="69"/>
      <c r="V54" s="69"/>
      <c r="W54" s="70"/>
      <c r="X54" s="71"/>
    </row>
    <row r="55" spans="1:24">
      <c r="A55" s="66" t="s">
        <v>279</v>
      </c>
      <c r="B55" s="60" t="s">
        <v>5</v>
      </c>
      <c r="C55" s="74">
        <v>0.91500000000000004</v>
      </c>
      <c r="D55" s="75"/>
      <c r="E55" s="69">
        <v>3900</v>
      </c>
      <c r="F55" s="69">
        <v>5070</v>
      </c>
      <c r="G55" s="69">
        <f t="shared" si="4"/>
        <v>1170</v>
      </c>
      <c r="H55" s="70">
        <f t="shared" si="5"/>
        <v>0.3</v>
      </c>
      <c r="I55" s="71"/>
      <c r="J55" s="69">
        <v>3767</v>
      </c>
      <c r="K55" s="69">
        <v>3927</v>
      </c>
      <c r="L55" s="69">
        <f t="shared" si="6"/>
        <v>160</v>
      </c>
      <c r="M55" s="70">
        <f t="shared" si="7"/>
        <v>4.2474117334749137E-2</v>
      </c>
      <c r="N55" s="71"/>
      <c r="O55" s="69"/>
      <c r="P55" s="69"/>
      <c r="Q55" s="69"/>
      <c r="R55" s="70"/>
      <c r="S55" s="71"/>
      <c r="T55" s="69"/>
      <c r="U55" s="69"/>
      <c r="V55" s="69"/>
      <c r="W55" s="70"/>
      <c r="X55" s="71"/>
    </row>
    <row r="56" spans="1:24">
      <c r="A56" s="66" t="s">
        <v>276</v>
      </c>
      <c r="B56" s="60" t="s">
        <v>48</v>
      </c>
      <c r="C56" s="67">
        <v>0.75</v>
      </c>
      <c r="D56" s="68"/>
      <c r="E56" s="69">
        <v>15094</v>
      </c>
      <c r="F56" s="69">
        <v>26686</v>
      </c>
      <c r="G56" s="69">
        <f t="shared" si="4"/>
        <v>11592</v>
      </c>
      <c r="H56" s="70">
        <f t="shared" si="5"/>
        <v>0.76798727971379355</v>
      </c>
      <c r="I56" s="71"/>
      <c r="J56" s="69">
        <v>12989</v>
      </c>
      <c r="K56" s="69">
        <v>22145</v>
      </c>
      <c r="L56" s="69">
        <f t="shared" si="6"/>
        <v>9156</v>
      </c>
      <c r="M56" s="70">
        <f t="shared" si="7"/>
        <v>0.70490414966510129</v>
      </c>
      <c r="N56" s="71"/>
      <c r="O56" s="72">
        <v>3085</v>
      </c>
      <c r="P56" s="72">
        <v>4545</v>
      </c>
      <c r="Q56" s="72">
        <f>P56-O56</f>
        <v>1460</v>
      </c>
      <c r="R56" s="73">
        <f>(P56-O56)/ABS(O56)</f>
        <v>0.47325769854132899</v>
      </c>
      <c r="S56" s="71"/>
      <c r="T56" s="72">
        <v>2655</v>
      </c>
      <c r="U56" s="72">
        <v>3771</v>
      </c>
      <c r="V56" s="72">
        <f>U56-T56</f>
        <v>1116</v>
      </c>
      <c r="W56" s="73">
        <f>(U56-T56)/ABS(T56)</f>
        <v>0.42033898305084744</v>
      </c>
      <c r="X56" s="71"/>
    </row>
    <row r="57" spans="1:24">
      <c r="A57" s="66" t="s">
        <v>281</v>
      </c>
      <c r="B57" s="60" t="s">
        <v>99</v>
      </c>
      <c r="C57" s="67">
        <v>1</v>
      </c>
      <c r="D57" s="68"/>
      <c r="E57" s="69">
        <v>21892</v>
      </c>
      <c r="F57" s="69">
        <v>26067</v>
      </c>
      <c r="G57" s="69">
        <f t="shared" si="4"/>
        <v>4175</v>
      </c>
      <c r="H57" s="70">
        <f t="shared" si="5"/>
        <v>0.19070893477069248</v>
      </c>
      <c r="I57" s="71"/>
      <c r="J57" s="69">
        <v>13853</v>
      </c>
      <c r="K57" s="69">
        <v>15411</v>
      </c>
      <c r="L57" s="69">
        <f t="shared" si="6"/>
        <v>1558</v>
      </c>
      <c r="M57" s="70">
        <f t="shared" si="7"/>
        <v>0.112466613729878</v>
      </c>
      <c r="N57" s="71"/>
      <c r="O57" s="69"/>
      <c r="P57" s="69"/>
      <c r="Q57" s="69"/>
      <c r="R57" s="70"/>
      <c r="S57" s="71"/>
      <c r="T57" s="69"/>
      <c r="U57" s="69"/>
      <c r="V57" s="69"/>
      <c r="W57" s="70"/>
      <c r="X57" s="71"/>
    </row>
    <row r="58" spans="1:24">
      <c r="A58" s="66" t="s">
        <v>277</v>
      </c>
      <c r="B58" s="60" t="s">
        <v>219</v>
      </c>
      <c r="C58" s="82">
        <v>1</v>
      </c>
      <c r="D58" s="83"/>
      <c r="E58" s="69">
        <v>4315</v>
      </c>
      <c r="F58" s="69">
        <v>4237</v>
      </c>
      <c r="G58" s="69">
        <f t="shared" si="4"/>
        <v>-78</v>
      </c>
      <c r="H58" s="70">
        <f t="shared" si="5"/>
        <v>-1.8076477404403244E-2</v>
      </c>
      <c r="I58" s="71"/>
      <c r="J58" s="69">
        <v>2310</v>
      </c>
      <c r="K58" s="69">
        <v>2654</v>
      </c>
      <c r="L58" s="69">
        <f t="shared" si="6"/>
        <v>344</v>
      </c>
      <c r="M58" s="70">
        <f t="shared" si="7"/>
        <v>0.14891774891774892</v>
      </c>
      <c r="N58" s="71"/>
      <c r="O58" s="72">
        <v>946</v>
      </c>
      <c r="P58" s="72">
        <v>977</v>
      </c>
      <c r="Q58" s="72">
        <f>P58-O58</f>
        <v>31</v>
      </c>
      <c r="R58" s="73">
        <f>(P58-O58)/ABS(O58)</f>
        <v>3.2769556025369982E-2</v>
      </c>
      <c r="S58" s="71"/>
      <c r="T58" s="72">
        <v>781</v>
      </c>
      <c r="U58" s="72">
        <v>769</v>
      </c>
      <c r="V58" s="72">
        <f>U58-T58</f>
        <v>-12</v>
      </c>
      <c r="W58" s="73">
        <f>(U58-T58)/ABS(T58)</f>
        <v>-1.5364916773367477E-2</v>
      </c>
      <c r="X58" s="71"/>
    </row>
    <row r="59" spans="1:24">
      <c r="A59" s="66" t="s">
        <v>282</v>
      </c>
      <c r="B59" s="60" t="s">
        <v>123</v>
      </c>
      <c r="C59" s="67">
        <v>0.75</v>
      </c>
      <c r="D59" s="68"/>
      <c r="E59" s="69">
        <v>5075</v>
      </c>
      <c r="F59" s="69">
        <v>5663</v>
      </c>
      <c r="G59" s="69">
        <f t="shared" si="4"/>
        <v>588</v>
      </c>
      <c r="H59" s="70">
        <f t="shared" si="5"/>
        <v>0.11586206896551725</v>
      </c>
      <c r="I59" s="71"/>
      <c r="J59" s="69">
        <v>3462</v>
      </c>
      <c r="K59" s="69">
        <v>3570</v>
      </c>
      <c r="L59" s="69">
        <f t="shared" si="6"/>
        <v>108</v>
      </c>
      <c r="M59" s="70">
        <f t="shared" si="7"/>
        <v>3.1195840554592721E-2</v>
      </c>
      <c r="N59" s="71"/>
      <c r="O59" s="69"/>
      <c r="P59" s="69"/>
      <c r="Q59" s="69"/>
      <c r="R59" s="70"/>
      <c r="S59" s="71"/>
      <c r="T59" s="69"/>
      <c r="U59" s="69"/>
      <c r="V59" s="69"/>
      <c r="W59" s="70"/>
      <c r="X59" s="71"/>
    </row>
    <row r="60" spans="1:24">
      <c r="A60" s="66" t="s">
        <v>283</v>
      </c>
      <c r="B60" s="60" t="s">
        <v>82</v>
      </c>
      <c r="C60" s="67">
        <v>0.8</v>
      </c>
      <c r="D60" s="68"/>
      <c r="E60" s="69">
        <v>5712</v>
      </c>
      <c r="F60" s="69">
        <v>8737</v>
      </c>
      <c r="G60" s="69">
        <f t="shared" si="4"/>
        <v>3025</v>
      </c>
      <c r="H60" s="70">
        <f t="shared" si="5"/>
        <v>0.52958683473389356</v>
      </c>
      <c r="I60" s="71"/>
      <c r="J60" s="69">
        <v>4275</v>
      </c>
      <c r="K60" s="69">
        <v>6615</v>
      </c>
      <c r="L60" s="69">
        <f t="shared" si="6"/>
        <v>2340</v>
      </c>
      <c r="M60" s="70">
        <f t="shared" si="7"/>
        <v>0.54736842105263162</v>
      </c>
      <c r="N60" s="71"/>
      <c r="O60" s="69"/>
      <c r="P60" s="69"/>
      <c r="Q60" s="69"/>
      <c r="R60" s="70"/>
      <c r="S60" s="71"/>
      <c r="T60" s="69"/>
      <c r="U60" s="69"/>
      <c r="V60" s="69"/>
      <c r="W60" s="70"/>
      <c r="X60" s="71"/>
    </row>
    <row r="61" spans="1:24">
      <c r="A61" s="66" t="s">
        <v>277</v>
      </c>
      <c r="B61" s="60" t="s">
        <v>195</v>
      </c>
      <c r="C61" s="70">
        <v>0.91500000000000004</v>
      </c>
      <c r="D61" s="71"/>
      <c r="E61" s="69">
        <v>4400</v>
      </c>
      <c r="F61" s="69">
        <v>6176</v>
      </c>
      <c r="G61" s="69">
        <f t="shared" si="4"/>
        <v>1776</v>
      </c>
      <c r="H61" s="70">
        <f t="shared" si="5"/>
        <v>0.40363636363636363</v>
      </c>
      <c r="I61" s="71"/>
      <c r="J61" s="69">
        <v>3435</v>
      </c>
      <c r="K61" s="69">
        <v>4820</v>
      </c>
      <c r="L61" s="69">
        <f t="shared" si="6"/>
        <v>1385</v>
      </c>
      <c r="M61" s="70">
        <f t="shared" si="7"/>
        <v>0.40320232896652108</v>
      </c>
      <c r="N61" s="71"/>
      <c r="O61" s="72">
        <v>973</v>
      </c>
      <c r="P61" s="72">
        <v>1888</v>
      </c>
      <c r="Q61" s="72">
        <f>P61-O61</f>
        <v>915</v>
      </c>
      <c r="R61" s="73">
        <f>(P61-O61)/ABS(O61)</f>
        <v>0.94039054470709149</v>
      </c>
      <c r="S61" s="71"/>
      <c r="T61" s="72">
        <v>815</v>
      </c>
      <c r="U61" s="72">
        <v>1596</v>
      </c>
      <c r="V61" s="72">
        <f>U61-T61</f>
        <v>781</v>
      </c>
      <c r="W61" s="73">
        <f>(U61-T61)/ABS(T61)</f>
        <v>0.95828220858895707</v>
      </c>
      <c r="X61" s="71"/>
    </row>
    <row r="62" spans="1:24">
      <c r="A62" s="66" t="s">
        <v>279</v>
      </c>
      <c r="B62" s="60" t="s">
        <v>250</v>
      </c>
      <c r="C62" s="70">
        <v>0.91500000000000004</v>
      </c>
      <c r="D62" s="71"/>
      <c r="E62" s="69">
        <v>3826</v>
      </c>
      <c r="F62" s="69">
        <v>3580</v>
      </c>
      <c r="G62" s="69">
        <f t="shared" si="4"/>
        <v>-246</v>
      </c>
      <c r="H62" s="70">
        <f t="shared" si="5"/>
        <v>-6.4296915838996341E-2</v>
      </c>
      <c r="I62" s="71"/>
      <c r="J62" s="69">
        <v>2813</v>
      </c>
      <c r="K62" s="69">
        <v>2652</v>
      </c>
      <c r="L62" s="69">
        <f t="shared" si="6"/>
        <v>-161</v>
      </c>
      <c r="M62" s="70">
        <f t="shared" si="7"/>
        <v>-5.723426946320654E-2</v>
      </c>
      <c r="N62" s="71"/>
      <c r="O62" s="72">
        <v>790</v>
      </c>
      <c r="P62" s="72">
        <v>995</v>
      </c>
      <c r="Q62" s="72">
        <f>P62-O62</f>
        <v>205</v>
      </c>
      <c r="R62" s="73">
        <f>(P62-O62)/ABS(O62)</f>
        <v>0.25949367088607594</v>
      </c>
      <c r="S62" s="71"/>
      <c r="T62" s="69"/>
      <c r="U62" s="69"/>
      <c r="V62" s="69"/>
      <c r="W62" s="70"/>
      <c r="X62" s="71"/>
    </row>
    <row r="63" spans="1:24">
      <c r="A63" s="66" t="s">
        <v>279</v>
      </c>
      <c r="B63" s="60" t="s">
        <v>164</v>
      </c>
      <c r="C63" s="67">
        <v>0.8</v>
      </c>
      <c r="D63" s="68"/>
      <c r="E63" s="69">
        <v>14104</v>
      </c>
      <c r="F63" s="69">
        <v>19745</v>
      </c>
      <c r="G63" s="69">
        <f t="shared" si="4"/>
        <v>5641</v>
      </c>
      <c r="H63" s="70">
        <f t="shared" si="5"/>
        <v>0.39995745887691436</v>
      </c>
      <c r="I63" s="71"/>
      <c r="J63" s="69">
        <v>10227</v>
      </c>
      <c r="K63" s="69">
        <v>14846</v>
      </c>
      <c r="L63" s="69">
        <f t="shared" si="6"/>
        <v>4619</v>
      </c>
      <c r="M63" s="70">
        <f t="shared" si="7"/>
        <v>0.45164759949154198</v>
      </c>
      <c r="N63" s="71"/>
      <c r="O63" s="69"/>
      <c r="P63" s="69"/>
      <c r="Q63" s="69"/>
      <c r="R63" s="70"/>
      <c r="S63" s="71"/>
      <c r="T63" s="69"/>
      <c r="U63" s="69"/>
      <c r="V63" s="69"/>
      <c r="W63" s="70"/>
      <c r="X63" s="71"/>
    </row>
    <row r="64" spans="1:24">
      <c r="A64" s="66" t="s">
        <v>279</v>
      </c>
      <c r="B64" s="60" t="s">
        <v>265</v>
      </c>
      <c r="C64" s="74">
        <v>0.91500000000000004</v>
      </c>
      <c r="D64" s="75"/>
      <c r="E64" s="69">
        <v>2223</v>
      </c>
      <c r="F64" s="69">
        <v>2267</v>
      </c>
      <c r="G64" s="69">
        <f t="shared" si="4"/>
        <v>44</v>
      </c>
      <c r="H64" s="70">
        <f t="shared" si="5"/>
        <v>1.9793072424651371E-2</v>
      </c>
      <c r="I64" s="71"/>
      <c r="J64" s="69">
        <v>1267</v>
      </c>
      <c r="K64" s="69">
        <v>1336</v>
      </c>
      <c r="L64" s="69">
        <f t="shared" si="6"/>
        <v>69</v>
      </c>
      <c r="M64" s="70">
        <f t="shared" si="7"/>
        <v>5.4459352801894241E-2</v>
      </c>
      <c r="N64" s="71"/>
      <c r="O64" s="69"/>
      <c r="P64" s="69"/>
      <c r="Q64" s="69"/>
      <c r="R64" s="70"/>
      <c r="S64" s="71"/>
      <c r="T64" s="69"/>
      <c r="U64" s="69"/>
      <c r="V64" s="69"/>
      <c r="W64" s="70"/>
      <c r="X64" s="71"/>
    </row>
    <row r="65" spans="1:24">
      <c r="A65" s="66" t="s">
        <v>284</v>
      </c>
      <c r="B65" s="60" t="s">
        <v>18</v>
      </c>
      <c r="C65" s="67">
        <v>1</v>
      </c>
      <c r="D65" s="68"/>
      <c r="E65" s="69">
        <v>15408</v>
      </c>
      <c r="F65" s="69">
        <v>19521</v>
      </c>
      <c r="G65" s="69">
        <f t="shared" si="4"/>
        <v>4113</v>
      </c>
      <c r="H65" s="70">
        <f t="shared" si="5"/>
        <v>0.26693925233644861</v>
      </c>
      <c r="I65" s="71"/>
      <c r="J65" s="69">
        <v>10746</v>
      </c>
      <c r="K65" s="69">
        <v>12399</v>
      </c>
      <c r="L65" s="69">
        <f t="shared" si="6"/>
        <v>1653</v>
      </c>
      <c r="M65" s="70">
        <f t="shared" si="7"/>
        <v>0.1538246789503071</v>
      </c>
      <c r="N65" s="71"/>
      <c r="O65" s="69"/>
      <c r="P65" s="69"/>
      <c r="Q65" s="69"/>
      <c r="R65" s="70"/>
      <c r="S65" s="71"/>
      <c r="T65" s="69"/>
      <c r="U65" s="69"/>
      <c r="V65" s="69"/>
      <c r="W65" s="70"/>
      <c r="X65" s="71"/>
    </row>
    <row r="66" spans="1:24">
      <c r="A66" s="66" t="s">
        <v>277</v>
      </c>
      <c r="B66" s="60" t="s">
        <v>168</v>
      </c>
      <c r="C66" s="67">
        <v>0.94</v>
      </c>
      <c r="D66" s="68"/>
      <c r="E66" s="69">
        <v>3503</v>
      </c>
      <c r="F66" s="69">
        <v>4213</v>
      </c>
      <c r="G66" s="69">
        <f t="shared" ref="G66:G97" si="8">F66-E66</f>
        <v>710</v>
      </c>
      <c r="H66" s="70">
        <f t="shared" ref="H66:H97" si="9">G66/E66</f>
        <v>0.20268341421638594</v>
      </c>
      <c r="I66" s="71"/>
      <c r="J66" s="69">
        <v>2261</v>
      </c>
      <c r="K66" s="69">
        <v>3403</v>
      </c>
      <c r="L66" s="69">
        <f t="shared" ref="L66:L97" si="10">K66-J66</f>
        <v>1142</v>
      </c>
      <c r="M66" s="70">
        <f t="shared" ref="M66:M97" si="11">L66/J66</f>
        <v>0.50508624502432553</v>
      </c>
      <c r="N66" s="71"/>
      <c r="O66" s="69"/>
      <c r="P66" s="69"/>
      <c r="Q66" s="69"/>
      <c r="R66" s="70"/>
      <c r="S66" s="71"/>
      <c r="T66" s="69"/>
      <c r="U66" s="69"/>
      <c r="V66" s="69"/>
      <c r="W66" s="70"/>
      <c r="X66" s="71"/>
    </row>
    <row r="67" spans="1:24">
      <c r="A67" s="66" t="s">
        <v>281</v>
      </c>
      <c r="B67" s="60" t="s">
        <v>216</v>
      </c>
      <c r="C67" s="67">
        <v>1</v>
      </c>
      <c r="D67" s="68"/>
      <c r="E67" s="69">
        <v>15087</v>
      </c>
      <c r="F67" s="69">
        <v>16570</v>
      </c>
      <c r="G67" s="69">
        <f t="shared" si="8"/>
        <v>1483</v>
      </c>
      <c r="H67" s="70">
        <f t="shared" si="9"/>
        <v>9.829654669583085E-2</v>
      </c>
      <c r="I67" s="71"/>
      <c r="J67" s="69">
        <v>8351</v>
      </c>
      <c r="K67" s="69">
        <v>9627</v>
      </c>
      <c r="L67" s="69">
        <f t="shared" si="10"/>
        <v>1276</v>
      </c>
      <c r="M67" s="70">
        <f t="shared" si="11"/>
        <v>0.15279607232666748</v>
      </c>
      <c r="N67" s="71"/>
      <c r="O67" s="69"/>
      <c r="P67" s="69"/>
      <c r="Q67" s="69"/>
      <c r="R67" s="70"/>
      <c r="S67" s="71"/>
      <c r="T67" s="69"/>
      <c r="U67" s="69"/>
      <c r="V67" s="69"/>
      <c r="W67" s="70"/>
      <c r="X67" s="71"/>
    </row>
    <row r="68" spans="1:24">
      <c r="A68" s="66" t="s">
        <v>278</v>
      </c>
      <c r="B68" s="60" t="s">
        <v>165</v>
      </c>
      <c r="C68" s="67">
        <v>1</v>
      </c>
      <c r="D68" s="68"/>
      <c r="E68" s="69">
        <v>26155</v>
      </c>
      <c r="F68" s="69">
        <v>31204</v>
      </c>
      <c r="G68" s="69">
        <f t="shared" si="8"/>
        <v>5049</v>
      </c>
      <c r="H68" s="70">
        <f t="shared" si="9"/>
        <v>0.19304148346396482</v>
      </c>
      <c r="I68" s="71"/>
      <c r="J68" s="69">
        <v>21292</v>
      </c>
      <c r="K68" s="69">
        <v>23770</v>
      </c>
      <c r="L68" s="69">
        <f t="shared" si="10"/>
        <v>2478</v>
      </c>
      <c r="M68" s="70">
        <f t="shared" si="11"/>
        <v>0.11638173962051475</v>
      </c>
      <c r="N68" s="71"/>
      <c r="O68" s="69"/>
      <c r="P68" s="69"/>
      <c r="Q68" s="69"/>
      <c r="R68" s="70"/>
      <c r="S68" s="71"/>
      <c r="T68" s="69"/>
      <c r="U68" s="69"/>
      <c r="V68" s="69"/>
      <c r="W68" s="70"/>
      <c r="X68" s="71"/>
    </row>
    <row r="69" spans="1:24">
      <c r="A69" s="66" t="s">
        <v>280</v>
      </c>
      <c r="B69" s="60" t="s">
        <v>229</v>
      </c>
      <c r="C69" s="67">
        <v>0.8</v>
      </c>
      <c r="D69" s="68"/>
      <c r="E69" s="69">
        <v>19899</v>
      </c>
      <c r="F69" s="69">
        <v>21602</v>
      </c>
      <c r="G69" s="69">
        <f t="shared" si="8"/>
        <v>1703</v>
      </c>
      <c r="H69" s="70">
        <f t="shared" si="9"/>
        <v>8.5582190059801999E-2</v>
      </c>
      <c r="I69" s="71"/>
      <c r="J69" s="69">
        <v>12808</v>
      </c>
      <c r="K69" s="69">
        <v>15497</v>
      </c>
      <c r="L69" s="69">
        <f t="shared" si="10"/>
        <v>2689</v>
      </c>
      <c r="M69" s="70">
        <f t="shared" si="11"/>
        <v>0.20994690818238601</v>
      </c>
      <c r="N69" s="71"/>
      <c r="O69" s="69"/>
      <c r="P69" s="69"/>
      <c r="Q69" s="69"/>
      <c r="R69" s="70"/>
      <c r="S69" s="71"/>
      <c r="T69" s="69"/>
      <c r="U69" s="69"/>
      <c r="V69" s="69"/>
      <c r="W69" s="70"/>
      <c r="X69" s="71"/>
    </row>
    <row r="70" spans="1:24">
      <c r="A70" s="66" t="s">
        <v>276</v>
      </c>
      <c r="B70" s="60" t="s">
        <v>244</v>
      </c>
      <c r="C70" s="67">
        <v>0.8</v>
      </c>
      <c r="D70" s="68"/>
      <c r="E70" s="69">
        <v>2543</v>
      </c>
      <c r="F70" s="69">
        <v>3039</v>
      </c>
      <c r="G70" s="69">
        <f t="shared" si="8"/>
        <v>496</v>
      </c>
      <c r="H70" s="70">
        <f t="shared" si="9"/>
        <v>0.19504522217852929</v>
      </c>
      <c r="I70" s="71"/>
      <c r="J70" s="69">
        <v>2226</v>
      </c>
      <c r="K70" s="69">
        <v>2624</v>
      </c>
      <c r="L70" s="69">
        <f t="shared" si="10"/>
        <v>398</v>
      </c>
      <c r="M70" s="70">
        <f t="shared" si="11"/>
        <v>0.17879604672057503</v>
      </c>
      <c r="N70" s="71"/>
      <c r="O70" s="69"/>
      <c r="P70" s="69">
        <v>1050</v>
      </c>
      <c r="Q70" s="69"/>
      <c r="R70" s="70"/>
      <c r="S70" s="71"/>
      <c r="T70" s="69"/>
      <c r="U70" s="69">
        <v>978</v>
      </c>
      <c r="V70" s="69"/>
      <c r="W70" s="70"/>
      <c r="X70" s="71"/>
    </row>
    <row r="71" spans="1:24">
      <c r="A71" s="66" t="s">
        <v>276</v>
      </c>
      <c r="B71" s="60" t="s">
        <v>310</v>
      </c>
      <c r="C71" s="70">
        <v>0.91500000000000004</v>
      </c>
      <c r="D71" s="71"/>
      <c r="E71" s="69">
        <v>1389</v>
      </c>
      <c r="F71" s="69">
        <v>1557</v>
      </c>
      <c r="G71" s="69">
        <f t="shared" si="8"/>
        <v>168</v>
      </c>
      <c r="H71" s="70">
        <f t="shared" si="9"/>
        <v>0.12095032397408208</v>
      </c>
      <c r="I71" s="71"/>
      <c r="J71" s="69">
        <v>1052</v>
      </c>
      <c r="K71" s="69">
        <v>1203</v>
      </c>
      <c r="L71" s="69">
        <f t="shared" si="10"/>
        <v>151</v>
      </c>
      <c r="M71" s="70">
        <f t="shared" si="11"/>
        <v>0.14353612167300381</v>
      </c>
      <c r="N71" s="71"/>
      <c r="O71" s="69"/>
      <c r="P71" s="69"/>
      <c r="Q71" s="69"/>
      <c r="R71" s="70"/>
      <c r="S71" s="71"/>
      <c r="T71" s="69"/>
      <c r="U71" s="69"/>
      <c r="V71" s="69"/>
      <c r="W71" s="70"/>
      <c r="X71" s="71"/>
    </row>
    <row r="72" spans="1:24">
      <c r="A72" s="66" t="s">
        <v>277</v>
      </c>
      <c r="B72" s="60" t="s">
        <v>27</v>
      </c>
      <c r="C72" s="67">
        <v>1</v>
      </c>
      <c r="D72" s="68"/>
      <c r="E72" s="69">
        <v>2759</v>
      </c>
      <c r="F72" s="69">
        <v>2783</v>
      </c>
      <c r="G72" s="69">
        <f t="shared" si="8"/>
        <v>24</v>
      </c>
      <c r="H72" s="70">
        <f t="shared" si="9"/>
        <v>8.6988039144617613E-3</v>
      </c>
      <c r="I72" s="71"/>
      <c r="J72" s="69">
        <v>1757</v>
      </c>
      <c r="K72" s="69">
        <v>1968</v>
      </c>
      <c r="L72" s="69">
        <f t="shared" si="10"/>
        <v>211</v>
      </c>
      <c r="M72" s="70">
        <f t="shared" si="11"/>
        <v>0.12009106431417188</v>
      </c>
      <c r="N72" s="71"/>
      <c r="O72" s="69"/>
      <c r="P72" s="69"/>
      <c r="Q72" s="69"/>
      <c r="R72" s="70"/>
      <c r="S72" s="71"/>
      <c r="T72" s="69"/>
      <c r="U72" s="69"/>
      <c r="V72" s="69"/>
      <c r="W72" s="70"/>
      <c r="X72" s="71"/>
    </row>
    <row r="73" spans="1:24">
      <c r="A73" s="66" t="s">
        <v>282</v>
      </c>
      <c r="B73" s="60" t="s">
        <v>4</v>
      </c>
      <c r="C73" s="74">
        <v>0.91500000000000004</v>
      </c>
      <c r="D73" s="75"/>
      <c r="E73" s="69">
        <v>4121</v>
      </c>
      <c r="F73" s="69">
        <v>4372</v>
      </c>
      <c r="G73" s="69">
        <f t="shared" si="8"/>
        <v>251</v>
      </c>
      <c r="H73" s="70">
        <f t="shared" si="9"/>
        <v>6.0907546711963113E-2</v>
      </c>
      <c r="I73" s="71"/>
      <c r="J73" s="69">
        <v>2492</v>
      </c>
      <c r="K73" s="69">
        <v>3257</v>
      </c>
      <c r="L73" s="69">
        <f t="shared" si="10"/>
        <v>765</v>
      </c>
      <c r="M73" s="70">
        <f t="shared" si="11"/>
        <v>0.30698234349919745</v>
      </c>
      <c r="N73" s="71"/>
      <c r="O73" s="69"/>
      <c r="P73" s="69">
        <v>1182</v>
      </c>
      <c r="Q73" s="69"/>
      <c r="R73" s="70"/>
      <c r="S73" s="71"/>
      <c r="T73" s="69"/>
      <c r="U73" s="69">
        <v>996</v>
      </c>
      <c r="V73" s="69"/>
      <c r="W73" s="70"/>
      <c r="X73" s="71"/>
    </row>
    <row r="74" spans="1:24">
      <c r="A74" s="66" t="s">
        <v>279</v>
      </c>
      <c r="B74" s="60" t="s">
        <v>132</v>
      </c>
      <c r="C74" s="67">
        <v>0.75</v>
      </c>
      <c r="D74" s="68"/>
      <c r="E74" s="69">
        <v>5314</v>
      </c>
      <c r="F74" s="69">
        <v>9085</v>
      </c>
      <c r="G74" s="69">
        <f t="shared" si="8"/>
        <v>3771</v>
      </c>
      <c r="H74" s="70">
        <f t="shared" si="9"/>
        <v>0.70963492660895744</v>
      </c>
      <c r="I74" s="71"/>
      <c r="J74" s="69">
        <v>4332</v>
      </c>
      <c r="K74" s="69">
        <v>6909</v>
      </c>
      <c r="L74" s="69">
        <f t="shared" si="10"/>
        <v>2577</v>
      </c>
      <c r="M74" s="70">
        <f t="shared" si="11"/>
        <v>0.59487534626038785</v>
      </c>
      <c r="N74" s="71"/>
      <c r="O74" s="69"/>
      <c r="P74" s="69">
        <v>3748</v>
      </c>
      <c r="Q74" s="69"/>
      <c r="R74" s="70"/>
      <c r="S74" s="71"/>
      <c r="T74" s="69"/>
      <c r="U74" s="69">
        <v>3195</v>
      </c>
      <c r="V74" s="69"/>
      <c r="W74" s="70"/>
      <c r="X74" s="71"/>
    </row>
    <row r="75" spans="1:24">
      <c r="A75" s="66" t="s">
        <v>284</v>
      </c>
      <c r="B75" s="60" t="s">
        <v>56</v>
      </c>
      <c r="C75" s="67">
        <v>0.75</v>
      </c>
      <c r="D75" s="68"/>
      <c r="E75" s="69">
        <v>11606</v>
      </c>
      <c r="F75" s="69">
        <v>15121</v>
      </c>
      <c r="G75" s="69">
        <f t="shared" si="8"/>
        <v>3515</v>
      </c>
      <c r="H75" s="70">
        <f t="shared" si="9"/>
        <v>0.30286058935033605</v>
      </c>
      <c r="I75" s="71"/>
      <c r="J75" s="69">
        <v>11061</v>
      </c>
      <c r="K75" s="69">
        <v>13681</v>
      </c>
      <c r="L75" s="69">
        <f t="shared" si="10"/>
        <v>2620</v>
      </c>
      <c r="M75" s="70">
        <f t="shared" si="11"/>
        <v>0.23686827592441914</v>
      </c>
      <c r="N75" s="71"/>
      <c r="O75" s="72">
        <v>1105</v>
      </c>
      <c r="P75" s="72">
        <v>3464</v>
      </c>
      <c r="Q75" s="72">
        <f>P75-O75</f>
        <v>2359</v>
      </c>
      <c r="R75" s="73">
        <f>(P75-O75)/ABS(O75)</f>
        <v>2.134841628959276</v>
      </c>
      <c r="S75" s="71"/>
      <c r="T75" s="69"/>
      <c r="U75" s="69"/>
      <c r="V75" s="69"/>
      <c r="W75" s="70"/>
      <c r="X75" s="71"/>
    </row>
    <row r="76" spans="1:24">
      <c r="A76" s="66" t="s">
        <v>281</v>
      </c>
      <c r="B76" s="60" t="s">
        <v>191</v>
      </c>
      <c r="C76" s="67">
        <v>0.75</v>
      </c>
      <c r="D76" s="68"/>
      <c r="E76" s="69">
        <v>5540</v>
      </c>
      <c r="F76" s="69">
        <v>6511</v>
      </c>
      <c r="G76" s="69">
        <f t="shared" si="8"/>
        <v>971</v>
      </c>
      <c r="H76" s="70">
        <f t="shared" si="9"/>
        <v>0.17527075812274368</v>
      </c>
      <c r="I76" s="71"/>
      <c r="J76" s="69">
        <v>4106</v>
      </c>
      <c r="K76" s="69">
        <v>4903</v>
      </c>
      <c r="L76" s="69">
        <f t="shared" si="10"/>
        <v>797</v>
      </c>
      <c r="M76" s="70">
        <f t="shared" si="11"/>
        <v>0.19410618606916707</v>
      </c>
      <c r="N76" s="71"/>
      <c r="O76" s="69"/>
      <c r="P76" s="69"/>
      <c r="Q76" s="69"/>
      <c r="R76" s="70"/>
      <c r="S76" s="71"/>
      <c r="T76" s="69"/>
      <c r="U76" s="69"/>
      <c r="V76" s="69"/>
      <c r="W76" s="70"/>
      <c r="X76" s="71"/>
    </row>
    <row r="77" spans="1:24">
      <c r="A77" s="66" t="s">
        <v>277</v>
      </c>
      <c r="B77" s="60" t="s">
        <v>234</v>
      </c>
      <c r="C77" s="67">
        <v>1</v>
      </c>
      <c r="D77" s="68"/>
      <c r="E77" s="69">
        <v>6026</v>
      </c>
      <c r="F77" s="69">
        <v>5892</v>
      </c>
      <c r="G77" s="69">
        <f t="shared" si="8"/>
        <v>-134</v>
      </c>
      <c r="H77" s="70">
        <f t="shared" si="9"/>
        <v>-2.2236973116495189E-2</v>
      </c>
      <c r="I77" s="71"/>
      <c r="J77" s="69">
        <v>5382</v>
      </c>
      <c r="K77" s="69">
        <v>5317</v>
      </c>
      <c r="L77" s="69">
        <f t="shared" si="10"/>
        <v>-65</v>
      </c>
      <c r="M77" s="70">
        <f t="shared" si="11"/>
        <v>-1.2077294685990338E-2</v>
      </c>
      <c r="N77" s="71"/>
      <c r="O77" s="69"/>
      <c r="P77" s="69"/>
      <c r="Q77" s="69"/>
      <c r="R77" s="70"/>
      <c r="S77" s="71"/>
      <c r="T77" s="69"/>
      <c r="U77" s="69"/>
      <c r="V77" s="69"/>
      <c r="W77" s="70"/>
      <c r="X77" s="71"/>
    </row>
    <row r="78" spans="1:24">
      <c r="A78" s="66" t="s">
        <v>277</v>
      </c>
      <c r="B78" s="60" t="s">
        <v>11</v>
      </c>
      <c r="C78" s="67">
        <v>1</v>
      </c>
      <c r="D78" s="68"/>
      <c r="E78" s="69">
        <v>2376</v>
      </c>
      <c r="F78" s="69">
        <v>2665</v>
      </c>
      <c r="G78" s="69">
        <f t="shared" si="8"/>
        <v>289</v>
      </c>
      <c r="H78" s="70">
        <f t="shared" si="9"/>
        <v>0.12163299663299663</v>
      </c>
      <c r="I78" s="71"/>
      <c r="J78" s="69">
        <v>2051</v>
      </c>
      <c r="K78" s="69">
        <v>2246</v>
      </c>
      <c r="L78" s="69">
        <f t="shared" si="10"/>
        <v>195</v>
      </c>
      <c r="M78" s="70">
        <f t="shared" si="11"/>
        <v>9.5075572891272553E-2</v>
      </c>
      <c r="N78" s="71"/>
      <c r="O78" s="69"/>
      <c r="P78" s="69"/>
      <c r="Q78" s="69"/>
      <c r="R78" s="70"/>
      <c r="S78" s="71"/>
      <c r="T78" s="69"/>
      <c r="U78" s="69"/>
      <c r="V78" s="69"/>
      <c r="W78" s="70"/>
      <c r="X78" s="71"/>
    </row>
    <row r="79" spans="1:24">
      <c r="A79" s="66" t="s">
        <v>278</v>
      </c>
      <c r="B79" s="60" t="s">
        <v>315</v>
      </c>
      <c r="C79" s="67">
        <v>1</v>
      </c>
      <c r="D79" s="76"/>
      <c r="E79" s="69">
        <v>1814</v>
      </c>
      <c r="F79" s="69">
        <v>1774</v>
      </c>
      <c r="G79" s="69">
        <f t="shared" si="8"/>
        <v>-40</v>
      </c>
      <c r="H79" s="70">
        <f t="shared" si="9"/>
        <v>-2.2050716648291068E-2</v>
      </c>
      <c r="I79" s="71"/>
      <c r="J79" s="69">
        <v>1174</v>
      </c>
      <c r="K79" s="69">
        <v>1060</v>
      </c>
      <c r="L79" s="69">
        <f t="shared" si="10"/>
        <v>-114</v>
      </c>
      <c r="M79" s="70">
        <f t="shared" si="11"/>
        <v>-9.7103918228279393E-2</v>
      </c>
      <c r="N79" s="71"/>
      <c r="O79" s="77"/>
      <c r="P79" s="77"/>
      <c r="Q79" s="77"/>
      <c r="R79" s="78"/>
      <c r="S79" s="71"/>
      <c r="T79" s="77"/>
      <c r="U79" s="77"/>
      <c r="V79" s="77"/>
      <c r="W79" s="78"/>
      <c r="X79" s="71"/>
    </row>
    <row r="80" spans="1:24">
      <c r="A80" s="66" t="s">
        <v>277</v>
      </c>
      <c r="B80" s="60" t="s">
        <v>144</v>
      </c>
      <c r="C80" s="86" t="s">
        <v>237</v>
      </c>
      <c r="D80" s="68"/>
      <c r="E80" s="69">
        <v>3293</v>
      </c>
      <c r="F80" s="69">
        <v>3255</v>
      </c>
      <c r="G80" s="69">
        <f t="shared" si="8"/>
        <v>-38</v>
      </c>
      <c r="H80" s="70">
        <f t="shared" si="9"/>
        <v>-1.1539629517157608E-2</v>
      </c>
      <c r="I80" s="71"/>
      <c r="J80" s="69">
        <v>2293</v>
      </c>
      <c r="K80" s="69">
        <v>2479</v>
      </c>
      <c r="L80" s="69">
        <f t="shared" si="10"/>
        <v>186</v>
      </c>
      <c r="M80" s="70">
        <f t="shared" si="11"/>
        <v>8.1116441343218493E-2</v>
      </c>
      <c r="N80" s="71"/>
      <c r="O80" s="69"/>
      <c r="P80" s="69"/>
      <c r="Q80" s="69"/>
      <c r="R80" s="70"/>
      <c r="S80" s="71"/>
      <c r="T80" s="69"/>
      <c r="U80" s="69"/>
      <c r="V80" s="69"/>
      <c r="W80" s="70"/>
      <c r="X80" s="71"/>
    </row>
    <row r="81" spans="1:24">
      <c r="A81" s="66" t="s">
        <v>280</v>
      </c>
      <c r="B81" s="60" t="s">
        <v>140</v>
      </c>
      <c r="C81" s="74">
        <v>0.80500000000000005</v>
      </c>
      <c r="D81" s="75"/>
      <c r="E81" s="69">
        <v>18858</v>
      </c>
      <c r="F81" s="69">
        <v>23421</v>
      </c>
      <c r="G81" s="69">
        <f t="shared" si="8"/>
        <v>4563</v>
      </c>
      <c r="H81" s="70">
        <f t="shared" si="9"/>
        <v>0.24196627426026091</v>
      </c>
      <c r="I81" s="71"/>
      <c r="J81" s="69">
        <v>10756</v>
      </c>
      <c r="K81" s="69">
        <v>12612</v>
      </c>
      <c r="L81" s="69">
        <f t="shared" si="10"/>
        <v>1856</v>
      </c>
      <c r="M81" s="70">
        <f t="shared" si="11"/>
        <v>0.17255485310524357</v>
      </c>
      <c r="N81" s="71"/>
      <c r="O81" s="69"/>
      <c r="P81" s="69">
        <v>5695</v>
      </c>
      <c r="Q81" s="69"/>
      <c r="R81" s="70"/>
      <c r="S81" s="71"/>
      <c r="T81" s="69"/>
      <c r="U81" s="69">
        <v>3408</v>
      </c>
      <c r="V81" s="69"/>
      <c r="W81" s="70"/>
      <c r="X81" s="71"/>
    </row>
    <row r="82" spans="1:24">
      <c r="A82" s="66" t="s">
        <v>282</v>
      </c>
      <c r="B82" s="60" t="s">
        <v>248</v>
      </c>
      <c r="C82" s="67">
        <v>0.8</v>
      </c>
      <c r="D82" s="68"/>
      <c r="E82" s="69">
        <v>4472</v>
      </c>
      <c r="F82" s="69">
        <v>5090</v>
      </c>
      <c r="G82" s="69">
        <f t="shared" si="8"/>
        <v>618</v>
      </c>
      <c r="H82" s="70">
        <f t="shared" si="9"/>
        <v>0.13819320214669051</v>
      </c>
      <c r="I82" s="71"/>
      <c r="J82" s="69">
        <v>3318</v>
      </c>
      <c r="K82" s="69">
        <v>3477</v>
      </c>
      <c r="L82" s="69">
        <f t="shared" si="10"/>
        <v>159</v>
      </c>
      <c r="M82" s="70">
        <f t="shared" si="11"/>
        <v>4.7920433996383363E-2</v>
      </c>
      <c r="N82" s="71"/>
      <c r="O82" s="69"/>
      <c r="P82" s="69">
        <v>1404</v>
      </c>
      <c r="Q82" s="69"/>
      <c r="R82" s="70"/>
      <c r="S82" s="71"/>
      <c r="T82" s="69"/>
      <c r="U82" s="69">
        <v>869</v>
      </c>
      <c r="V82" s="69"/>
      <c r="W82" s="70"/>
      <c r="X82" s="71"/>
    </row>
    <row r="83" spans="1:24">
      <c r="A83" s="66" t="s">
        <v>277</v>
      </c>
      <c r="B83" s="60" t="s">
        <v>125</v>
      </c>
      <c r="C83" s="86" t="s">
        <v>237</v>
      </c>
      <c r="D83" s="68"/>
      <c r="E83" s="69">
        <v>1963</v>
      </c>
      <c r="F83" s="69">
        <v>2582</v>
      </c>
      <c r="G83" s="69">
        <f t="shared" si="8"/>
        <v>619</v>
      </c>
      <c r="H83" s="70">
        <f t="shared" si="9"/>
        <v>0.31533367294956699</v>
      </c>
      <c r="I83" s="71"/>
      <c r="J83" s="69">
        <v>1348</v>
      </c>
      <c r="K83" s="69">
        <v>1635</v>
      </c>
      <c r="L83" s="69">
        <f t="shared" si="10"/>
        <v>287</v>
      </c>
      <c r="M83" s="70">
        <f t="shared" si="11"/>
        <v>0.2129080118694362</v>
      </c>
      <c r="N83" s="71"/>
      <c r="O83" s="72">
        <v>502</v>
      </c>
      <c r="P83" s="72">
        <v>679</v>
      </c>
      <c r="Q83" s="72">
        <f>P83-O83</f>
        <v>177</v>
      </c>
      <c r="R83" s="73">
        <f>(P83-O83)/ABS(O83)</f>
        <v>0.35258964143426297</v>
      </c>
      <c r="S83" s="71"/>
      <c r="T83" s="72">
        <v>390</v>
      </c>
      <c r="U83" s="72">
        <v>467</v>
      </c>
      <c r="V83" s="72">
        <f>U83-T83</f>
        <v>77</v>
      </c>
      <c r="W83" s="73">
        <f>(U83-T83)/ABS(T83)</f>
        <v>0.19743589743589743</v>
      </c>
      <c r="X83" s="71"/>
    </row>
    <row r="84" spans="1:24">
      <c r="A84" s="66" t="s">
        <v>279</v>
      </c>
      <c r="B84" s="60" t="s">
        <v>226</v>
      </c>
      <c r="C84" s="70">
        <v>0.91500000000000004</v>
      </c>
      <c r="D84" s="71"/>
      <c r="E84" s="69">
        <v>4865</v>
      </c>
      <c r="F84" s="69">
        <v>6397</v>
      </c>
      <c r="G84" s="69">
        <f t="shared" si="8"/>
        <v>1532</v>
      </c>
      <c r="H84" s="70">
        <f t="shared" si="9"/>
        <v>0.31490236382322712</v>
      </c>
      <c r="I84" s="71"/>
      <c r="J84" s="69">
        <v>3660</v>
      </c>
      <c r="K84" s="69">
        <v>4737</v>
      </c>
      <c r="L84" s="69">
        <f t="shared" si="10"/>
        <v>1077</v>
      </c>
      <c r="M84" s="70">
        <f t="shared" si="11"/>
        <v>0.29426229508196722</v>
      </c>
      <c r="N84" s="71"/>
      <c r="O84" s="69"/>
      <c r="P84" s="69">
        <v>2300</v>
      </c>
      <c r="Q84" s="69"/>
      <c r="R84" s="70"/>
      <c r="S84" s="71"/>
      <c r="T84" s="69"/>
      <c r="U84" s="69">
        <v>1674</v>
      </c>
      <c r="V84" s="69"/>
      <c r="W84" s="70"/>
      <c r="X84" s="71"/>
    </row>
    <row r="85" spans="1:24">
      <c r="A85" s="66" t="s">
        <v>276</v>
      </c>
      <c r="B85" s="60" t="s">
        <v>83</v>
      </c>
      <c r="C85" s="67">
        <v>0.8</v>
      </c>
      <c r="D85" s="68"/>
      <c r="E85" s="69">
        <v>3257</v>
      </c>
      <c r="F85" s="69">
        <v>3111</v>
      </c>
      <c r="G85" s="69">
        <f t="shared" si="8"/>
        <v>-146</v>
      </c>
      <c r="H85" s="70">
        <f t="shared" si="9"/>
        <v>-4.4826527479275409E-2</v>
      </c>
      <c r="I85" s="71"/>
      <c r="J85" s="69">
        <v>2666</v>
      </c>
      <c r="K85" s="69">
        <v>2531</v>
      </c>
      <c r="L85" s="69">
        <f t="shared" si="10"/>
        <v>-135</v>
      </c>
      <c r="M85" s="70">
        <f t="shared" si="11"/>
        <v>-5.0637659414853715E-2</v>
      </c>
      <c r="N85" s="71"/>
      <c r="O85" s="72">
        <v>883</v>
      </c>
      <c r="P85" s="72">
        <v>1158</v>
      </c>
      <c r="Q85" s="72">
        <f>P85-O85</f>
        <v>275</v>
      </c>
      <c r="R85" s="73">
        <f>(P85-O85)/ABS(O85)</f>
        <v>0.3114382785956965</v>
      </c>
      <c r="S85" s="71"/>
      <c r="T85" s="72">
        <v>767</v>
      </c>
      <c r="U85" s="72">
        <v>1024</v>
      </c>
      <c r="V85" s="72">
        <f>U85-T85</f>
        <v>257</v>
      </c>
      <c r="W85" s="73">
        <f>(U85-T85)/ABS(T85)</f>
        <v>0.3350717079530639</v>
      </c>
      <c r="X85" s="71"/>
    </row>
    <row r="86" spans="1:24">
      <c r="A86" s="66" t="s">
        <v>277</v>
      </c>
      <c r="B86" s="60" t="s">
        <v>252</v>
      </c>
      <c r="C86" s="70">
        <v>0.91500000000000004</v>
      </c>
      <c r="D86" s="71"/>
      <c r="E86" s="69">
        <v>2124</v>
      </c>
      <c r="F86" s="69">
        <v>2825</v>
      </c>
      <c r="G86" s="69">
        <f t="shared" si="8"/>
        <v>701</v>
      </c>
      <c r="H86" s="70">
        <f t="shared" si="9"/>
        <v>0.3300376647834275</v>
      </c>
      <c r="I86" s="71"/>
      <c r="J86" s="69">
        <v>1577</v>
      </c>
      <c r="K86" s="69">
        <v>2063</v>
      </c>
      <c r="L86" s="69">
        <f t="shared" si="10"/>
        <v>486</v>
      </c>
      <c r="M86" s="70">
        <f t="shared" si="11"/>
        <v>0.30818008877615727</v>
      </c>
      <c r="N86" s="71"/>
      <c r="O86" s="69"/>
      <c r="P86" s="69"/>
      <c r="Q86" s="69"/>
      <c r="R86" s="70"/>
      <c r="S86" s="71"/>
      <c r="T86" s="69"/>
      <c r="U86" s="69"/>
      <c r="V86" s="69"/>
      <c r="W86" s="70"/>
      <c r="X86" s="71"/>
    </row>
    <row r="87" spans="1:24">
      <c r="A87" s="66" t="s">
        <v>282</v>
      </c>
      <c r="B87" s="60" t="s">
        <v>213</v>
      </c>
      <c r="C87" s="70">
        <v>0.91500000000000004</v>
      </c>
      <c r="D87" s="71"/>
      <c r="E87" s="69">
        <v>8917</v>
      </c>
      <c r="F87" s="69">
        <v>9696</v>
      </c>
      <c r="G87" s="69">
        <f t="shared" si="8"/>
        <v>779</v>
      </c>
      <c r="H87" s="70">
        <f t="shared" si="9"/>
        <v>8.7361220141303125E-2</v>
      </c>
      <c r="I87" s="71"/>
      <c r="J87" s="69">
        <v>3381</v>
      </c>
      <c r="K87" s="69">
        <v>4864</v>
      </c>
      <c r="L87" s="69">
        <f t="shared" si="10"/>
        <v>1483</v>
      </c>
      <c r="M87" s="70">
        <f t="shared" si="11"/>
        <v>0.43862762496302871</v>
      </c>
      <c r="N87" s="71"/>
      <c r="O87" s="69"/>
      <c r="P87" s="69"/>
      <c r="Q87" s="69"/>
      <c r="R87" s="70"/>
      <c r="S87" s="71"/>
      <c r="T87" s="69"/>
      <c r="U87" s="69"/>
      <c r="V87" s="69"/>
      <c r="W87" s="70"/>
      <c r="X87" s="71"/>
    </row>
    <row r="88" spans="1:24">
      <c r="A88" s="66" t="s">
        <v>282</v>
      </c>
      <c r="B88" s="60" t="s">
        <v>181</v>
      </c>
      <c r="C88" s="74">
        <v>0.91500000000000004</v>
      </c>
      <c r="D88" s="75"/>
      <c r="E88" s="69">
        <v>2460</v>
      </c>
      <c r="F88" s="69">
        <v>2994</v>
      </c>
      <c r="G88" s="69">
        <f t="shared" si="8"/>
        <v>534</v>
      </c>
      <c r="H88" s="70">
        <f t="shared" si="9"/>
        <v>0.21707317073170732</v>
      </c>
      <c r="I88" s="71"/>
      <c r="J88" s="69">
        <v>2059</v>
      </c>
      <c r="K88" s="69">
        <v>2316</v>
      </c>
      <c r="L88" s="69">
        <f t="shared" si="10"/>
        <v>257</v>
      </c>
      <c r="M88" s="70">
        <f t="shared" si="11"/>
        <v>0.12481787275376396</v>
      </c>
      <c r="N88" s="71"/>
      <c r="O88" s="69"/>
      <c r="P88" s="69"/>
      <c r="Q88" s="69"/>
      <c r="R88" s="70"/>
      <c r="S88" s="71"/>
      <c r="T88" s="69"/>
      <c r="U88" s="69"/>
      <c r="V88" s="69"/>
      <c r="W88" s="70"/>
      <c r="X88" s="71"/>
    </row>
    <row r="89" spans="1:24">
      <c r="A89" s="66" t="s">
        <v>276</v>
      </c>
      <c r="B89" s="60" t="s">
        <v>94</v>
      </c>
      <c r="C89" s="67">
        <v>1</v>
      </c>
      <c r="D89" s="68"/>
      <c r="E89" s="69">
        <v>3853</v>
      </c>
      <c r="F89" s="69">
        <v>3493</v>
      </c>
      <c r="G89" s="69">
        <f t="shared" si="8"/>
        <v>-360</v>
      </c>
      <c r="H89" s="70">
        <f t="shared" si="9"/>
        <v>-9.3433688035297169E-2</v>
      </c>
      <c r="I89" s="71"/>
      <c r="J89" s="69">
        <v>3070</v>
      </c>
      <c r="K89" s="69">
        <v>2127</v>
      </c>
      <c r="L89" s="69">
        <f t="shared" si="10"/>
        <v>-943</v>
      </c>
      <c r="M89" s="70">
        <f t="shared" si="11"/>
        <v>-0.30716612377850161</v>
      </c>
      <c r="N89" s="71"/>
      <c r="O89" s="69"/>
      <c r="P89" s="69"/>
      <c r="Q89" s="69"/>
      <c r="R89" s="70"/>
      <c r="S89" s="71"/>
      <c r="T89" s="69"/>
      <c r="U89" s="69"/>
      <c r="V89" s="69"/>
      <c r="W89" s="70"/>
      <c r="X89" s="71"/>
    </row>
    <row r="90" spans="1:24">
      <c r="A90" s="66" t="s">
        <v>278</v>
      </c>
      <c r="B90" s="60" t="s">
        <v>152</v>
      </c>
      <c r="C90" s="70">
        <v>0.91500000000000004</v>
      </c>
      <c r="D90" s="71"/>
      <c r="E90" s="69">
        <v>2798</v>
      </c>
      <c r="F90" s="69">
        <v>3356</v>
      </c>
      <c r="G90" s="69">
        <f t="shared" si="8"/>
        <v>558</v>
      </c>
      <c r="H90" s="70">
        <f t="shared" si="9"/>
        <v>0.19942816297355254</v>
      </c>
      <c r="I90" s="71"/>
      <c r="J90" s="69">
        <v>2035</v>
      </c>
      <c r="K90" s="69">
        <v>2502</v>
      </c>
      <c r="L90" s="69">
        <f t="shared" si="10"/>
        <v>467</v>
      </c>
      <c r="M90" s="70">
        <f t="shared" si="11"/>
        <v>0.22948402948402949</v>
      </c>
      <c r="N90" s="71"/>
      <c r="O90" s="69"/>
      <c r="P90" s="69"/>
      <c r="Q90" s="69"/>
      <c r="R90" s="70"/>
      <c r="S90" s="71"/>
      <c r="T90" s="69"/>
      <c r="U90" s="69"/>
      <c r="V90" s="69"/>
      <c r="W90" s="70"/>
      <c r="X90" s="71"/>
    </row>
    <row r="91" spans="1:24">
      <c r="A91" s="66" t="s">
        <v>283</v>
      </c>
      <c r="B91" s="60" t="s">
        <v>233</v>
      </c>
      <c r="C91" s="70">
        <v>0.91500000000000004</v>
      </c>
      <c r="D91" s="71"/>
      <c r="E91" s="69">
        <v>10001</v>
      </c>
      <c r="F91" s="69">
        <v>11539</v>
      </c>
      <c r="G91" s="69">
        <f t="shared" si="8"/>
        <v>1538</v>
      </c>
      <c r="H91" s="70">
        <f t="shared" si="9"/>
        <v>0.15378462153784622</v>
      </c>
      <c r="I91" s="71"/>
      <c r="J91" s="69">
        <v>7656</v>
      </c>
      <c r="K91" s="69">
        <v>9157</v>
      </c>
      <c r="L91" s="69">
        <f t="shared" si="10"/>
        <v>1501</v>
      </c>
      <c r="M91" s="70">
        <f t="shared" si="11"/>
        <v>0.19605538140020898</v>
      </c>
      <c r="N91" s="71"/>
      <c r="O91" s="69"/>
      <c r="P91" s="69">
        <v>3900</v>
      </c>
      <c r="Q91" s="69"/>
      <c r="R91" s="70"/>
      <c r="S91" s="71"/>
      <c r="T91" s="69"/>
      <c r="U91" s="69">
        <v>3131</v>
      </c>
      <c r="V91" s="69"/>
      <c r="W91" s="70"/>
      <c r="X91" s="71"/>
    </row>
    <row r="92" spans="1:24">
      <c r="A92" s="66" t="s">
        <v>279</v>
      </c>
      <c r="B92" s="60" t="s">
        <v>110</v>
      </c>
      <c r="C92" s="67">
        <v>1</v>
      </c>
      <c r="D92" s="68"/>
      <c r="E92" s="69">
        <v>5033</v>
      </c>
      <c r="F92" s="69">
        <v>5380</v>
      </c>
      <c r="G92" s="69">
        <f t="shared" si="8"/>
        <v>347</v>
      </c>
      <c r="H92" s="70">
        <f t="shared" si="9"/>
        <v>6.8944963242598842E-2</v>
      </c>
      <c r="I92" s="71"/>
      <c r="J92" s="69">
        <v>3038</v>
      </c>
      <c r="K92" s="69">
        <v>3515</v>
      </c>
      <c r="L92" s="69">
        <f t="shared" si="10"/>
        <v>477</v>
      </c>
      <c r="M92" s="70">
        <f t="shared" si="11"/>
        <v>0.15701119157340354</v>
      </c>
      <c r="N92" s="71"/>
      <c r="O92" s="69"/>
      <c r="P92" s="69"/>
      <c r="Q92" s="69"/>
      <c r="R92" s="70"/>
      <c r="S92" s="71"/>
      <c r="T92" s="69"/>
      <c r="U92" s="69"/>
      <c r="V92" s="69"/>
      <c r="W92" s="70"/>
      <c r="X92" s="71"/>
    </row>
    <row r="93" spans="1:24">
      <c r="A93" s="66" t="s">
        <v>276</v>
      </c>
      <c r="B93" s="60" t="s">
        <v>203</v>
      </c>
      <c r="C93" s="67">
        <v>1</v>
      </c>
      <c r="D93" s="68"/>
      <c r="E93" s="69">
        <v>7358</v>
      </c>
      <c r="F93" s="69">
        <v>8765</v>
      </c>
      <c r="G93" s="69">
        <f t="shared" si="8"/>
        <v>1407</v>
      </c>
      <c r="H93" s="70">
        <f t="shared" si="9"/>
        <v>0.1912204403370481</v>
      </c>
      <c r="I93" s="71"/>
      <c r="J93" s="69">
        <v>6129</v>
      </c>
      <c r="K93" s="69">
        <v>5823</v>
      </c>
      <c r="L93" s="69">
        <f t="shared" si="10"/>
        <v>-306</v>
      </c>
      <c r="M93" s="70">
        <f t="shared" si="11"/>
        <v>-4.9926578560939794E-2</v>
      </c>
      <c r="N93" s="71"/>
      <c r="O93" s="69"/>
      <c r="P93" s="69"/>
      <c r="Q93" s="69"/>
      <c r="R93" s="70"/>
      <c r="S93" s="71"/>
      <c r="T93" s="69"/>
      <c r="U93" s="69"/>
      <c r="V93" s="69"/>
      <c r="W93" s="70"/>
      <c r="X93" s="71"/>
    </row>
    <row r="94" spans="1:24">
      <c r="A94" s="66" t="s">
        <v>277</v>
      </c>
      <c r="B94" s="60" t="s">
        <v>113</v>
      </c>
      <c r="C94" s="67">
        <v>0.8</v>
      </c>
      <c r="D94" s="68"/>
      <c r="E94" s="69">
        <v>3472</v>
      </c>
      <c r="F94" s="69">
        <v>6164</v>
      </c>
      <c r="G94" s="69">
        <f t="shared" si="8"/>
        <v>2692</v>
      </c>
      <c r="H94" s="70">
        <f t="shared" si="9"/>
        <v>0.77534562211981561</v>
      </c>
      <c r="I94" s="71"/>
      <c r="J94" s="69">
        <v>2565</v>
      </c>
      <c r="K94" s="69">
        <v>3952</v>
      </c>
      <c r="L94" s="69">
        <f t="shared" si="10"/>
        <v>1387</v>
      </c>
      <c r="M94" s="70">
        <f t="shared" si="11"/>
        <v>0.54074074074074074</v>
      </c>
      <c r="N94" s="71"/>
      <c r="O94" s="69"/>
      <c r="P94" s="69"/>
      <c r="Q94" s="69"/>
      <c r="R94" s="70"/>
      <c r="S94" s="71"/>
      <c r="T94" s="69"/>
      <c r="U94" s="69"/>
      <c r="V94" s="69"/>
      <c r="W94" s="70"/>
      <c r="X94" s="71"/>
    </row>
    <row r="95" spans="1:24">
      <c r="A95" s="66" t="s">
        <v>277</v>
      </c>
      <c r="B95" s="60" t="s">
        <v>70</v>
      </c>
      <c r="C95" s="74">
        <v>0.91500000000000004</v>
      </c>
      <c r="D95" s="75"/>
      <c r="E95" s="69">
        <v>5231</v>
      </c>
      <c r="F95" s="69">
        <v>5335</v>
      </c>
      <c r="G95" s="69">
        <f t="shared" si="8"/>
        <v>104</v>
      </c>
      <c r="H95" s="70">
        <f t="shared" si="9"/>
        <v>1.9881475817243355E-2</v>
      </c>
      <c r="I95" s="71"/>
      <c r="J95" s="69">
        <v>3975</v>
      </c>
      <c r="K95" s="69">
        <v>4241</v>
      </c>
      <c r="L95" s="69">
        <f t="shared" si="10"/>
        <v>266</v>
      </c>
      <c r="M95" s="70">
        <f t="shared" si="11"/>
        <v>6.6918238993710688E-2</v>
      </c>
      <c r="N95" s="71"/>
      <c r="O95" s="69"/>
      <c r="P95" s="69"/>
      <c r="Q95" s="69"/>
      <c r="R95" s="70"/>
      <c r="S95" s="71"/>
      <c r="T95" s="69"/>
      <c r="U95" s="69"/>
      <c r="V95" s="69"/>
      <c r="W95" s="70"/>
      <c r="X95" s="71"/>
    </row>
    <row r="96" spans="1:24">
      <c r="A96" s="66" t="s">
        <v>282</v>
      </c>
      <c r="B96" s="60" t="s">
        <v>57</v>
      </c>
      <c r="C96" s="74">
        <v>0.91500000000000004</v>
      </c>
      <c r="D96" s="75"/>
      <c r="E96" s="69">
        <v>3987</v>
      </c>
      <c r="F96" s="69">
        <v>5841</v>
      </c>
      <c r="G96" s="69">
        <f t="shared" si="8"/>
        <v>1854</v>
      </c>
      <c r="H96" s="70">
        <f t="shared" si="9"/>
        <v>0.4650112866817156</v>
      </c>
      <c r="I96" s="71"/>
      <c r="J96" s="69">
        <v>3454</v>
      </c>
      <c r="K96" s="69">
        <v>5000</v>
      </c>
      <c r="L96" s="69">
        <f t="shared" si="10"/>
        <v>1546</v>
      </c>
      <c r="M96" s="70">
        <f t="shared" si="11"/>
        <v>0.44759698899826289</v>
      </c>
      <c r="N96" s="71"/>
      <c r="O96" s="69"/>
      <c r="P96" s="69"/>
      <c r="Q96" s="69"/>
      <c r="R96" s="70"/>
      <c r="S96" s="71"/>
      <c r="T96" s="69"/>
      <c r="U96" s="69"/>
      <c r="V96" s="69"/>
      <c r="W96" s="70"/>
      <c r="X96" s="71"/>
    </row>
    <row r="97" spans="1:24">
      <c r="A97" s="66" t="s">
        <v>280</v>
      </c>
      <c r="B97" s="60" t="s">
        <v>266</v>
      </c>
      <c r="C97" s="74">
        <v>0.85</v>
      </c>
      <c r="D97" s="75"/>
      <c r="E97" s="69">
        <v>18206</v>
      </c>
      <c r="F97" s="69">
        <v>21850</v>
      </c>
      <c r="G97" s="69">
        <f t="shared" si="8"/>
        <v>3644</v>
      </c>
      <c r="H97" s="70">
        <f t="shared" si="9"/>
        <v>0.20015379545204878</v>
      </c>
      <c r="I97" s="71"/>
      <c r="J97" s="69">
        <v>14971</v>
      </c>
      <c r="K97" s="69">
        <v>16713</v>
      </c>
      <c r="L97" s="69">
        <f t="shared" si="10"/>
        <v>1742</v>
      </c>
      <c r="M97" s="70">
        <f t="shared" si="11"/>
        <v>0.11635829269921849</v>
      </c>
      <c r="N97" s="71"/>
      <c r="O97" s="69"/>
      <c r="P97" s="69">
        <v>6428</v>
      </c>
      <c r="Q97" s="69"/>
      <c r="R97" s="70"/>
      <c r="S97" s="71"/>
      <c r="T97" s="69"/>
      <c r="U97" s="69">
        <v>6374</v>
      </c>
      <c r="V97" s="69"/>
      <c r="W97" s="70"/>
      <c r="X97" s="71"/>
    </row>
    <row r="98" spans="1:24">
      <c r="A98" s="66" t="s">
        <v>277</v>
      </c>
      <c r="B98" s="60" t="s">
        <v>189</v>
      </c>
      <c r="C98" s="86" t="s">
        <v>237</v>
      </c>
      <c r="D98" s="68"/>
      <c r="E98" s="69">
        <v>5102</v>
      </c>
      <c r="F98" s="69">
        <v>6028</v>
      </c>
      <c r="G98" s="69">
        <f t="shared" ref="G98:G129" si="12">F98-E98</f>
        <v>926</v>
      </c>
      <c r="H98" s="70">
        <f t="shared" ref="H98:H129" si="13">G98/E98</f>
        <v>0.18149745197961584</v>
      </c>
      <c r="I98" s="71"/>
      <c r="J98" s="69">
        <v>3995</v>
      </c>
      <c r="K98" s="69">
        <v>3998</v>
      </c>
      <c r="L98" s="69">
        <f t="shared" ref="L98:L129" si="14">K98-J98</f>
        <v>3</v>
      </c>
      <c r="M98" s="70">
        <f t="shared" ref="M98:M129" si="15">L98/J98</f>
        <v>7.5093867334167705E-4</v>
      </c>
      <c r="N98" s="71"/>
      <c r="O98" s="69"/>
      <c r="P98" s="69"/>
      <c r="Q98" s="69"/>
      <c r="R98" s="70"/>
      <c r="S98" s="71"/>
      <c r="T98" s="69"/>
      <c r="U98" s="69"/>
      <c r="V98" s="69"/>
      <c r="W98" s="70"/>
      <c r="X98" s="71"/>
    </row>
    <row r="99" spans="1:24">
      <c r="A99" s="66" t="s">
        <v>280</v>
      </c>
      <c r="B99" s="60" t="s">
        <v>167</v>
      </c>
      <c r="C99" s="67">
        <v>0.85</v>
      </c>
      <c r="D99" s="68"/>
      <c r="E99" s="69">
        <v>19896</v>
      </c>
      <c r="F99" s="69">
        <v>26038</v>
      </c>
      <c r="G99" s="69">
        <f t="shared" si="12"/>
        <v>6142</v>
      </c>
      <c r="H99" s="70">
        <f t="shared" si="13"/>
        <v>0.30870526739043025</v>
      </c>
      <c r="I99" s="71"/>
      <c r="J99" s="69">
        <v>14927</v>
      </c>
      <c r="K99" s="69">
        <v>21390</v>
      </c>
      <c r="L99" s="69">
        <f t="shared" si="14"/>
        <v>6463</v>
      </c>
      <c r="M99" s="70">
        <f t="shared" si="15"/>
        <v>0.43297380585516176</v>
      </c>
      <c r="N99" s="71"/>
      <c r="O99" s="69"/>
      <c r="P99" s="69">
        <v>7502</v>
      </c>
      <c r="Q99" s="69"/>
      <c r="R99" s="70"/>
      <c r="S99" s="71"/>
      <c r="T99" s="69"/>
      <c r="U99" s="69">
        <v>6651</v>
      </c>
      <c r="V99" s="69"/>
      <c r="W99" s="70"/>
      <c r="X99" s="71"/>
    </row>
    <row r="100" spans="1:24">
      <c r="A100" s="66" t="s">
        <v>278</v>
      </c>
      <c r="B100" s="60" t="s">
        <v>21</v>
      </c>
      <c r="C100" s="70">
        <v>0.78449999999999998</v>
      </c>
      <c r="D100" s="71"/>
      <c r="E100" s="69">
        <v>7583</v>
      </c>
      <c r="F100" s="69">
        <v>13366</v>
      </c>
      <c r="G100" s="69">
        <f t="shared" si="12"/>
        <v>5783</v>
      </c>
      <c r="H100" s="70">
        <f t="shared" si="13"/>
        <v>0.76262692865620463</v>
      </c>
      <c r="I100" s="71"/>
      <c r="J100" s="69">
        <v>5261</v>
      </c>
      <c r="K100" s="69">
        <v>9203</v>
      </c>
      <c r="L100" s="69">
        <f t="shared" si="14"/>
        <v>3942</v>
      </c>
      <c r="M100" s="70">
        <f t="shared" si="15"/>
        <v>0.74928720775517965</v>
      </c>
      <c r="N100" s="71"/>
      <c r="O100" s="69"/>
      <c r="P100" s="69">
        <v>7827</v>
      </c>
      <c r="Q100" s="69"/>
      <c r="R100" s="70"/>
      <c r="S100" s="71"/>
      <c r="T100" s="69"/>
      <c r="U100" s="69">
        <v>4629</v>
      </c>
      <c r="V100" s="69"/>
      <c r="W100" s="70"/>
      <c r="X100" s="71"/>
    </row>
    <row r="101" spans="1:24">
      <c r="A101" s="66" t="s">
        <v>284</v>
      </c>
      <c r="B101" s="60" t="s">
        <v>100</v>
      </c>
      <c r="C101" s="74">
        <v>0.91500000000000004</v>
      </c>
      <c r="D101" s="75"/>
      <c r="E101" s="69">
        <v>1974</v>
      </c>
      <c r="F101" s="69">
        <v>3232</v>
      </c>
      <c r="G101" s="69">
        <f t="shared" si="12"/>
        <v>1258</v>
      </c>
      <c r="H101" s="70">
        <f t="shared" si="13"/>
        <v>0.63728470111448832</v>
      </c>
      <c r="I101" s="71"/>
      <c r="J101" s="69">
        <v>1626</v>
      </c>
      <c r="K101" s="69">
        <v>2150</v>
      </c>
      <c r="L101" s="69">
        <f t="shared" si="14"/>
        <v>524</v>
      </c>
      <c r="M101" s="70">
        <f t="shared" si="15"/>
        <v>0.32226322263222634</v>
      </c>
      <c r="N101" s="71"/>
      <c r="O101" s="69"/>
      <c r="P101" s="69"/>
      <c r="Q101" s="69"/>
      <c r="R101" s="70"/>
      <c r="S101" s="71"/>
      <c r="T101" s="69"/>
      <c r="U101" s="69"/>
      <c r="V101" s="69"/>
      <c r="W101" s="70"/>
      <c r="X101" s="71"/>
    </row>
    <row r="102" spans="1:24">
      <c r="A102" s="66" t="s">
        <v>280</v>
      </c>
      <c r="B102" s="60" t="s">
        <v>221</v>
      </c>
      <c r="C102" s="67">
        <v>1</v>
      </c>
      <c r="D102" s="68"/>
      <c r="E102" s="69">
        <v>10240</v>
      </c>
      <c r="F102" s="69">
        <v>9934</v>
      </c>
      <c r="G102" s="69">
        <f t="shared" si="12"/>
        <v>-306</v>
      </c>
      <c r="H102" s="70">
        <f t="shared" si="13"/>
        <v>-2.9882812500000001E-2</v>
      </c>
      <c r="I102" s="71"/>
      <c r="J102" s="69">
        <v>7735</v>
      </c>
      <c r="K102" s="69">
        <v>8700</v>
      </c>
      <c r="L102" s="69">
        <f t="shared" si="14"/>
        <v>965</v>
      </c>
      <c r="M102" s="70">
        <f t="shared" si="15"/>
        <v>0.12475759534583064</v>
      </c>
      <c r="N102" s="71"/>
      <c r="O102" s="69"/>
      <c r="P102" s="69"/>
      <c r="Q102" s="69"/>
      <c r="R102" s="70"/>
      <c r="S102" s="71"/>
      <c r="T102" s="69"/>
      <c r="U102" s="69"/>
      <c r="V102" s="69"/>
      <c r="W102" s="70"/>
      <c r="X102" s="71"/>
    </row>
    <row r="103" spans="1:24">
      <c r="A103" s="66" t="s">
        <v>279</v>
      </c>
      <c r="B103" s="60" t="s">
        <v>270</v>
      </c>
      <c r="C103" s="67">
        <v>0.85</v>
      </c>
      <c r="D103" s="68"/>
      <c r="E103" s="69">
        <v>2711</v>
      </c>
      <c r="F103" s="69">
        <v>3648</v>
      </c>
      <c r="G103" s="69">
        <f t="shared" si="12"/>
        <v>937</v>
      </c>
      <c r="H103" s="70">
        <f t="shared" si="13"/>
        <v>0.34562891921800076</v>
      </c>
      <c r="I103" s="71"/>
      <c r="J103" s="69">
        <v>2121</v>
      </c>
      <c r="K103" s="69">
        <v>2565</v>
      </c>
      <c r="L103" s="69">
        <f t="shared" si="14"/>
        <v>444</v>
      </c>
      <c r="M103" s="70">
        <f t="shared" si="15"/>
        <v>0.20933521923620935</v>
      </c>
      <c r="N103" s="71"/>
      <c r="O103" s="69"/>
      <c r="P103" s="69"/>
      <c r="Q103" s="69"/>
      <c r="R103" s="70"/>
      <c r="S103" s="71"/>
      <c r="T103" s="69"/>
      <c r="U103" s="69"/>
      <c r="V103" s="69"/>
      <c r="W103" s="70"/>
      <c r="X103" s="71"/>
    </row>
    <row r="104" spans="1:24">
      <c r="A104" s="66" t="s">
        <v>280</v>
      </c>
      <c r="B104" s="60" t="s">
        <v>96</v>
      </c>
      <c r="C104" s="74">
        <v>0.80200000000000005</v>
      </c>
      <c r="D104" s="75"/>
      <c r="E104" s="69">
        <v>20763</v>
      </c>
      <c r="F104" s="69">
        <v>26061</v>
      </c>
      <c r="G104" s="69">
        <f t="shared" si="12"/>
        <v>5298</v>
      </c>
      <c r="H104" s="70">
        <f t="shared" si="13"/>
        <v>0.25516543852044504</v>
      </c>
      <c r="I104" s="71"/>
      <c r="J104" s="69">
        <v>17220</v>
      </c>
      <c r="K104" s="69">
        <v>21877</v>
      </c>
      <c r="L104" s="69">
        <f t="shared" si="14"/>
        <v>4657</v>
      </c>
      <c r="M104" s="70">
        <f t="shared" si="15"/>
        <v>0.27044134727061558</v>
      </c>
      <c r="N104" s="71"/>
      <c r="O104" s="69"/>
      <c r="P104" s="69">
        <v>7949</v>
      </c>
      <c r="Q104" s="69"/>
      <c r="R104" s="70"/>
      <c r="S104" s="71"/>
      <c r="T104" s="69"/>
      <c r="U104" s="69">
        <v>6718</v>
      </c>
      <c r="V104" s="69"/>
      <c r="W104" s="70"/>
      <c r="X104" s="71"/>
    </row>
    <row r="105" spans="1:24">
      <c r="A105" s="66" t="s">
        <v>282</v>
      </c>
      <c r="B105" s="60" t="s">
        <v>6</v>
      </c>
      <c r="C105" s="67">
        <v>0.76</v>
      </c>
      <c r="D105" s="68"/>
      <c r="E105" s="69">
        <v>4244</v>
      </c>
      <c r="F105" s="69">
        <v>5469</v>
      </c>
      <c r="G105" s="69">
        <f t="shared" si="12"/>
        <v>1225</v>
      </c>
      <c r="H105" s="70">
        <f t="shared" si="13"/>
        <v>0.28864278982092367</v>
      </c>
      <c r="I105" s="71"/>
      <c r="J105" s="69">
        <v>3096</v>
      </c>
      <c r="K105" s="69">
        <v>4103</v>
      </c>
      <c r="L105" s="69">
        <f t="shared" si="14"/>
        <v>1007</v>
      </c>
      <c r="M105" s="70">
        <f t="shared" si="15"/>
        <v>0.32525839793281652</v>
      </c>
      <c r="N105" s="71"/>
      <c r="O105" s="69"/>
      <c r="P105" s="69">
        <v>1808</v>
      </c>
      <c r="Q105" s="69"/>
      <c r="R105" s="70"/>
      <c r="S105" s="71"/>
      <c r="T105" s="69"/>
      <c r="U105" s="69">
        <v>1462</v>
      </c>
      <c r="V105" s="69"/>
      <c r="W105" s="70"/>
      <c r="X105" s="71"/>
    </row>
    <row r="106" spans="1:24">
      <c r="A106" s="66" t="s">
        <v>284</v>
      </c>
      <c r="B106" s="60" t="s">
        <v>43</v>
      </c>
      <c r="C106" s="67">
        <v>1</v>
      </c>
      <c r="D106" s="68"/>
      <c r="E106" s="69">
        <v>5365</v>
      </c>
      <c r="F106" s="69">
        <v>5447</v>
      </c>
      <c r="G106" s="69">
        <f t="shared" si="12"/>
        <v>82</v>
      </c>
      <c r="H106" s="70">
        <f t="shared" si="13"/>
        <v>1.5284249767008387E-2</v>
      </c>
      <c r="I106" s="71"/>
      <c r="J106" s="69">
        <v>2528</v>
      </c>
      <c r="K106" s="69">
        <v>3063</v>
      </c>
      <c r="L106" s="69">
        <f t="shared" si="14"/>
        <v>535</v>
      </c>
      <c r="M106" s="70">
        <f t="shared" si="15"/>
        <v>0.21162974683544303</v>
      </c>
      <c r="N106" s="71"/>
      <c r="O106" s="69"/>
      <c r="P106" s="69"/>
      <c r="Q106" s="69"/>
      <c r="R106" s="70"/>
      <c r="S106" s="71"/>
      <c r="T106" s="69"/>
      <c r="U106" s="69"/>
      <c r="V106" s="69"/>
      <c r="W106" s="70"/>
      <c r="X106" s="71"/>
    </row>
    <row r="107" spans="1:24">
      <c r="A107" s="66" t="s">
        <v>280</v>
      </c>
      <c r="B107" s="60" t="s">
        <v>68</v>
      </c>
      <c r="C107" s="74">
        <v>0.77500000000000002</v>
      </c>
      <c r="D107" s="75"/>
      <c r="E107" s="69">
        <v>18345</v>
      </c>
      <c r="F107" s="69">
        <v>11849</v>
      </c>
      <c r="G107" s="69">
        <f t="shared" si="12"/>
        <v>-6496</v>
      </c>
      <c r="H107" s="70">
        <f t="shared" si="13"/>
        <v>-0.35410193513218863</v>
      </c>
      <c r="I107" s="71"/>
      <c r="J107" s="69">
        <v>16914</v>
      </c>
      <c r="K107" s="69">
        <v>10158</v>
      </c>
      <c r="L107" s="69">
        <f t="shared" si="14"/>
        <v>-6756</v>
      </c>
      <c r="M107" s="70">
        <f t="shared" si="15"/>
        <v>-0.39943242284498048</v>
      </c>
      <c r="N107" s="71"/>
      <c r="O107" s="69"/>
      <c r="P107" s="69"/>
      <c r="Q107" s="69"/>
      <c r="R107" s="70"/>
      <c r="S107" s="71"/>
      <c r="T107" s="69"/>
      <c r="U107" s="69"/>
      <c r="V107" s="69"/>
      <c r="W107" s="70"/>
      <c r="X107" s="71"/>
    </row>
    <row r="108" spans="1:24">
      <c r="A108" s="66" t="s">
        <v>277</v>
      </c>
      <c r="B108" s="60" t="s">
        <v>87</v>
      </c>
      <c r="C108" s="67">
        <v>1</v>
      </c>
      <c r="D108" s="68"/>
      <c r="E108" s="69">
        <v>2224</v>
      </c>
      <c r="F108" s="69">
        <v>2010</v>
      </c>
      <c r="G108" s="69">
        <f t="shared" si="12"/>
        <v>-214</v>
      </c>
      <c r="H108" s="70">
        <f t="shared" si="13"/>
        <v>-9.6223021582733811E-2</v>
      </c>
      <c r="I108" s="71"/>
      <c r="J108" s="69">
        <v>1276</v>
      </c>
      <c r="K108" s="69">
        <v>1431</v>
      </c>
      <c r="L108" s="69">
        <f t="shared" si="14"/>
        <v>155</v>
      </c>
      <c r="M108" s="70">
        <f t="shared" si="15"/>
        <v>0.12147335423197492</v>
      </c>
      <c r="N108" s="71"/>
      <c r="O108" s="69"/>
      <c r="P108" s="69"/>
      <c r="Q108" s="69"/>
      <c r="R108" s="70"/>
      <c r="S108" s="71"/>
      <c r="T108" s="69"/>
      <c r="U108" s="69"/>
      <c r="V108" s="69"/>
      <c r="W108" s="70"/>
      <c r="X108" s="71"/>
    </row>
    <row r="109" spans="1:24">
      <c r="A109" s="66" t="s">
        <v>277</v>
      </c>
      <c r="B109" s="60" t="s">
        <v>44</v>
      </c>
      <c r="C109" s="67">
        <v>1</v>
      </c>
      <c r="D109" s="68"/>
      <c r="E109" s="69">
        <v>3849</v>
      </c>
      <c r="F109" s="69">
        <v>3796</v>
      </c>
      <c r="G109" s="69">
        <f t="shared" si="12"/>
        <v>-53</v>
      </c>
      <c r="H109" s="70">
        <f t="shared" si="13"/>
        <v>-1.3769810340348142E-2</v>
      </c>
      <c r="I109" s="71"/>
      <c r="J109" s="69">
        <v>3167</v>
      </c>
      <c r="K109" s="69">
        <v>2935</v>
      </c>
      <c r="L109" s="69">
        <f t="shared" si="14"/>
        <v>-232</v>
      </c>
      <c r="M109" s="70">
        <f t="shared" si="15"/>
        <v>-7.3255446795074203E-2</v>
      </c>
      <c r="N109" s="71"/>
      <c r="O109" s="69"/>
      <c r="P109" s="69"/>
      <c r="Q109" s="69"/>
      <c r="R109" s="70"/>
      <c r="S109" s="71"/>
      <c r="T109" s="69"/>
      <c r="U109" s="69"/>
      <c r="V109" s="69"/>
      <c r="W109" s="70"/>
      <c r="X109" s="71"/>
    </row>
    <row r="110" spans="1:24">
      <c r="A110" s="66" t="s">
        <v>277</v>
      </c>
      <c r="B110" s="60" t="s">
        <v>127</v>
      </c>
      <c r="C110" s="74">
        <v>0.91500000000000004</v>
      </c>
      <c r="D110" s="75"/>
      <c r="E110" s="69">
        <v>6322</v>
      </c>
      <c r="F110" s="69">
        <v>4353</v>
      </c>
      <c r="G110" s="69">
        <f t="shared" si="12"/>
        <v>-1969</v>
      </c>
      <c r="H110" s="70">
        <f t="shared" si="13"/>
        <v>-0.31145207212907305</v>
      </c>
      <c r="I110" s="71"/>
      <c r="J110" s="69">
        <v>3698</v>
      </c>
      <c r="K110" s="69">
        <v>3177</v>
      </c>
      <c r="L110" s="69">
        <f t="shared" si="14"/>
        <v>-521</v>
      </c>
      <c r="M110" s="70">
        <f t="shared" si="15"/>
        <v>-0.14088696592752839</v>
      </c>
      <c r="N110" s="71"/>
      <c r="O110" s="69"/>
      <c r="P110" s="69"/>
      <c r="Q110" s="69"/>
      <c r="R110" s="70"/>
      <c r="S110" s="71"/>
      <c r="T110" s="69"/>
      <c r="U110" s="69"/>
      <c r="V110" s="69"/>
      <c r="W110" s="70"/>
      <c r="X110" s="71"/>
    </row>
    <row r="111" spans="1:24">
      <c r="A111" s="66" t="s">
        <v>280</v>
      </c>
      <c r="B111" s="60" t="s">
        <v>104</v>
      </c>
      <c r="C111" s="67">
        <v>1</v>
      </c>
      <c r="D111" s="68"/>
      <c r="E111" s="69">
        <v>11993</v>
      </c>
      <c r="F111" s="69">
        <v>13514</v>
      </c>
      <c r="G111" s="69">
        <f t="shared" si="12"/>
        <v>1521</v>
      </c>
      <c r="H111" s="70">
        <f t="shared" si="13"/>
        <v>0.12682398065538231</v>
      </c>
      <c r="I111" s="71"/>
      <c r="J111" s="69">
        <v>9482</v>
      </c>
      <c r="K111" s="69">
        <v>9282</v>
      </c>
      <c r="L111" s="69">
        <f t="shared" si="14"/>
        <v>-200</v>
      </c>
      <c r="M111" s="70">
        <f t="shared" si="15"/>
        <v>-2.109259649862898E-2</v>
      </c>
      <c r="N111" s="71"/>
      <c r="O111" s="72">
        <v>1920</v>
      </c>
      <c r="P111" s="72">
        <v>2426</v>
      </c>
      <c r="Q111" s="72">
        <f>P111-O111</f>
        <v>506</v>
      </c>
      <c r="R111" s="73">
        <f>(P111-O111)/ABS(O111)</f>
        <v>0.26354166666666667</v>
      </c>
      <c r="S111" s="71"/>
      <c r="T111" s="72">
        <v>1559</v>
      </c>
      <c r="U111" s="72">
        <v>1852</v>
      </c>
      <c r="V111" s="72">
        <f>U111-T111</f>
        <v>293</v>
      </c>
      <c r="W111" s="73">
        <f>(U111-T111)/ABS(T111)</f>
        <v>0.18794098781270044</v>
      </c>
      <c r="X111" s="71"/>
    </row>
    <row r="112" spans="1:24">
      <c r="A112" s="66" t="s">
        <v>281</v>
      </c>
      <c r="B112" s="60" t="s">
        <v>13</v>
      </c>
      <c r="C112" s="74">
        <v>0.91500000000000004</v>
      </c>
      <c r="D112" s="75"/>
      <c r="E112" s="69">
        <v>5807</v>
      </c>
      <c r="F112" s="69">
        <v>7944</v>
      </c>
      <c r="G112" s="69">
        <f t="shared" si="12"/>
        <v>2137</v>
      </c>
      <c r="H112" s="70">
        <f t="shared" si="13"/>
        <v>0.36800413294299983</v>
      </c>
      <c r="I112" s="71"/>
      <c r="J112" s="69">
        <v>4926</v>
      </c>
      <c r="K112" s="69">
        <v>6428</v>
      </c>
      <c r="L112" s="69">
        <f t="shared" si="14"/>
        <v>1502</v>
      </c>
      <c r="M112" s="70">
        <f t="shared" si="15"/>
        <v>0.30491270807957777</v>
      </c>
      <c r="N112" s="71"/>
      <c r="O112" s="69"/>
      <c r="P112" s="69"/>
      <c r="Q112" s="69"/>
      <c r="R112" s="70"/>
      <c r="S112" s="71"/>
      <c r="T112" s="69"/>
      <c r="U112" s="69"/>
      <c r="V112" s="69"/>
      <c r="W112" s="70"/>
      <c r="X112" s="71"/>
    </row>
    <row r="113" spans="1:24">
      <c r="A113" s="66" t="s">
        <v>279</v>
      </c>
      <c r="B113" s="60" t="s">
        <v>312</v>
      </c>
      <c r="C113" s="67">
        <v>1</v>
      </c>
      <c r="D113" s="68"/>
      <c r="E113" s="69">
        <v>4036</v>
      </c>
      <c r="F113" s="69">
        <v>3834</v>
      </c>
      <c r="G113" s="69">
        <f t="shared" si="12"/>
        <v>-202</v>
      </c>
      <c r="H113" s="70">
        <f t="shared" si="13"/>
        <v>-5.0049554013875126E-2</v>
      </c>
      <c r="I113" s="71"/>
      <c r="J113" s="69">
        <v>2534</v>
      </c>
      <c r="K113" s="69">
        <v>2671</v>
      </c>
      <c r="L113" s="69">
        <f t="shared" si="14"/>
        <v>137</v>
      </c>
      <c r="M113" s="70">
        <f t="shared" si="15"/>
        <v>5.4064719810576166E-2</v>
      </c>
      <c r="N113" s="71"/>
      <c r="O113" s="69"/>
      <c r="P113" s="69"/>
      <c r="Q113" s="69"/>
      <c r="R113" s="70"/>
      <c r="S113" s="71"/>
      <c r="T113" s="69"/>
      <c r="U113" s="69"/>
      <c r="V113" s="69"/>
      <c r="W113" s="70"/>
      <c r="X113" s="71"/>
    </row>
    <row r="114" spans="1:24">
      <c r="A114" s="66" t="s">
        <v>280</v>
      </c>
      <c r="B114" s="60" t="s">
        <v>143</v>
      </c>
      <c r="C114" s="67">
        <v>0.8</v>
      </c>
      <c r="D114" s="68"/>
      <c r="E114" s="69">
        <v>12487</v>
      </c>
      <c r="F114" s="69">
        <v>12735</v>
      </c>
      <c r="G114" s="69">
        <f t="shared" si="12"/>
        <v>248</v>
      </c>
      <c r="H114" s="70">
        <f t="shared" si="13"/>
        <v>1.9860655081284536E-2</v>
      </c>
      <c r="I114" s="71"/>
      <c r="J114" s="69">
        <v>11794</v>
      </c>
      <c r="K114" s="69">
        <v>11139</v>
      </c>
      <c r="L114" s="69">
        <f t="shared" si="14"/>
        <v>-655</v>
      </c>
      <c r="M114" s="70">
        <f t="shared" si="15"/>
        <v>-5.5536713583177889E-2</v>
      </c>
      <c r="N114" s="71"/>
      <c r="O114" s="69"/>
      <c r="P114" s="69">
        <v>4231</v>
      </c>
      <c r="Q114" s="69"/>
      <c r="R114" s="70"/>
      <c r="S114" s="71"/>
      <c r="T114" s="69"/>
      <c r="U114" s="69">
        <v>3853</v>
      </c>
      <c r="V114" s="69"/>
      <c r="W114" s="70"/>
      <c r="X114" s="71"/>
    </row>
    <row r="115" spans="1:24">
      <c r="A115" s="66" t="s">
        <v>279</v>
      </c>
      <c r="B115" s="60" t="s">
        <v>209</v>
      </c>
      <c r="C115" s="70">
        <v>0.91500000000000004</v>
      </c>
      <c r="D115" s="71"/>
      <c r="E115" s="69">
        <v>2949</v>
      </c>
      <c r="F115" s="69">
        <v>5216</v>
      </c>
      <c r="G115" s="69">
        <f t="shared" si="12"/>
        <v>2267</v>
      </c>
      <c r="H115" s="70">
        <f t="shared" si="13"/>
        <v>0.76873516446252965</v>
      </c>
      <c r="I115" s="71"/>
      <c r="J115" s="69">
        <v>2397</v>
      </c>
      <c r="K115" s="69">
        <v>3969</v>
      </c>
      <c r="L115" s="69">
        <f t="shared" si="14"/>
        <v>1572</v>
      </c>
      <c r="M115" s="70">
        <f t="shared" si="15"/>
        <v>0.65581977471839803</v>
      </c>
      <c r="N115" s="71"/>
      <c r="O115" s="69"/>
      <c r="P115" s="69"/>
      <c r="Q115" s="69"/>
      <c r="R115" s="70"/>
      <c r="S115" s="71"/>
      <c r="T115" s="69"/>
      <c r="U115" s="69"/>
      <c r="V115" s="69"/>
      <c r="W115" s="70"/>
      <c r="X115" s="71"/>
    </row>
    <row r="116" spans="1:24">
      <c r="A116" s="66" t="s">
        <v>277</v>
      </c>
      <c r="B116" s="60" t="s">
        <v>246</v>
      </c>
      <c r="C116" s="67">
        <v>1</v>
      </c>
      <c r="D116" s="68"/>
      <c r="E116" s="69">
        <v>3183</v>
      </c>
      <c r="F116" s="69">
        <v>3278</v>
      </c>
      <c r="G116" s="69">
        <f t="shared" si="12"/>
        <v>95</v>
      </c>
      <c r="H116" s="70">
        <f t="shared" si="13"/>
        <v>2.9846057178762174E-2</v>
      </c>
      <c r="I116" s="71"/>
      <c r="J116" s="69">
        <v>2128</v>
      </c>
      <c r="K116" s="69">
        <v>2314</v>
      </c>
      <c r="L116" s="69">
        <f t="shared" si="14"/>
        <v>186</v>
      </c>
      <c r="M116" s="70">
        <f t="shared" si="15"/>
        <v>8.7406015037593987E-2</v>
      </c>
      <c r="N116" s="71"/>
      <c r="O116" s="69"/>
      <c r="P116" s="69"/>
      <c r="Q116" s="69"/>
      <c r="R116" s="70"/>
      <c r="S116" s="71"/>
      <c r="T116" s="69"/>
      <c r="U116" s="69"/>
      <c r="V116" s="69"/>
      <c r="W116" s="70"/>
      <c r="X116" s="71"/>
    </row>
    <row r="117" spans="1:24">
      <c r="A117" s="66" t="s">
        <v>280</v>
      </c>
      <c r="B117" s="60" t="s">
        <v>262</v>
      </c>
      <c r="C117" s="70">
        <v>0.91500000000000004</v>
      </c>
      <c r="D117" s="71"/>
      <c r="E117" s="69">
        <v>19742</v>
      </c>
      <c r="F117" s="69">
        <v>18480</v>
      </c>
      <c r="G117" s="69">
        <f t="shared" si="12"/>
        <v>-1262</v>
      </c>
      <c r="H117" s="70">
        <f t="shared" si="13"/>
        <v>-6.3924627697295108E-2</v>
      </c>
      <c r="I117" s="71"/>
      <c r="J117" s="69">
        <v>11499</v>
      </c>
      <c r="K117" s="69">
        <v>13642</v>
      </c>
      <c r="L117" s="69">
        <f t="shared" si="14"/>
        <v>2143</v>
      </c>
      <c r="M117" s="70">
        <f t="shared" si="15"/>
        <v>0.18636403165492652</v>
      </c>
      <c r="N117" s="71"/>
      <c r="O117" s="72">
        <v>2042</v>
      </c>
      <c r="P117" s="72">
        <v>3251</v>
      </c>
      <c r="Q117" s="72">
        <f>P117-O117</f>
        <v>1209</v>
      </c>
      <c r="R117" s="73">
        <f>(P117-O117)/ABS(O117)</f>
        <v>0.5920666013712047</v>
      </c>
      <c r="S117" s="71"/>
      <c r="T117" s="72">
        <v>1367</v>
      </c>
      <c r="U117" s="72">
        <v>2948</v>
      </c>
      <c r="V117" s="72">
        <f>U117-T117</f>
        <v>1581</v>
      </c>
      <c r="W117" s="73">
        <f>(U117-T117)/ABS(T117)</f>
        <v>1.1565471836137526</v>
      </c>
      <c r="X117" s="71"/>
    </row>
    <row r="118" spans="1:24">
      <c r="A118" s="66" t="s">
        <v>284</v>
      </c>
      <c r="B118" s="60" t="s">
        <v>14</v>
      </c>
      <c r="C118" s="74">
        <v>0.91500000000000004</v>
      </c>
      <c r="D118" s="75"/>
      <c r="E118" s="69">
        <v>13623</v>
      </c>
      <c r="F118" s="69">
        <v>24023</v>
      </c>
      <c r="G118" s="69">
        <f t="shared" si="12"/>
        <v>10400</v>
      </c>
      <c r="H118" s="70">
        <f t="shared" si="13"/>
        <v>0.76341481318358662</v>
      </c>
      <c r="I118" s="71"/>
      <c r="J118" s="69">
        <v>11546</v>
      </c>
      <c r="K118" s="69">
        <v>18091</v>
      </c>
      <c r="L118" s="69">
        <f t="shared" si="14"/>
        <v>6545</v>
      </c>
      <c r="M118" s="70">
        <f t="shared" si="15"/>
        <v>0.56686298285120384</v>
      </c>
      <c r="N118" s="71"/>
      <c r="O118" s="69"/>
      <c r="P118" s="69"/>
      <c r="Q118" s="69"/>
      <c r="R118" s="70"/>
      <c r="S118" s="71"/>
      <c r="T118" s="69"/>
      <c r="U118" s="69"/>
      <c r="V118" s="69"/>
      <c r="W118" s="70"/>
      <c r="X118" s="71"/>
    </row>
    <row r="119" spans="1:24">
      <c r="A119" s="66" t="s">
        <v>282</v>
      </c>
      <c r="B119" s="60" t="s">
        <v>60</v>
      </c>
      <c r="C119" s="67">
        <v>0.8</v>
      </c>
      <c r="D119" s="68"/>
      <c r="E119" s="69">
        <v>7864</v>
      </c>
      <c r="F119" s="69">
        <v>8876</v>
      </c>
      <c r="G119" s="69">
        <f t="shared" si="12"/>
        <v>1012</v>
      </c>
      <c r="H119" s="70">
        <f t="shared" si="13"/>
        <v>0.12868769074262462</v>
      </c>
      <c r="I119" s="71"/>
      <c r="J119" s="69">
        <v>5753</v>
      </c>
      <c r="K119" s="69">
        <v>7344</v>
      </c>
      <c r="L119" s="69">
        <f t="shared" si="14"/>
        <v>1591</v>
      </c>
      <c r="M119" s="70">
        <f t="shared" si="15"/>
        <v>0.27655136450547541</v>
      </c>
      <c r="N119" s="71"/>
      <c r="O119" s="69"/>
      <c r="P119" s="69"/>
      <c r="Q119" s="69"/>
      <c r="R119" s="70"/>
      <c r="S119" s="71"/>
      <c r="T119" s="69"/>
      <c r="U119" s="69"/>
      <c r="V119" s="69"/>
      <c r="W119" s="70"/>
      <c r="X119" s="71"/>
    </row>
    <row r="120" spans="1:24">
      <c r="A120" s="66" t="s">
        <v>277</v>
      </c>
      <c r="B120" s="60" t="s">
        <v>23</v>
      </c>
      <c r="C120" s="74">
        <v>0.91500000000000004</v>
      </c>
      <c r="D120" s="75"/>
      <c r="E120" s="69">
        <v>8563</v>
      </c>
      <c r="F120" s="69">
        <v>11879</v>
      </c>
      <c r="G120" s="69">
        <f t="shared" si="12"/>
        <v>3316</v>
      </c>
      <c r="H120" s="70">
        <f t="shared" si="13"/>
        <v>0.38724746000233562</v>
      </c>
      <c r="I120" s="71"/>
      <c r="J120" s="69">
        <v>3703</v>
      </c>
      <c r="K120" s="69">
        <v>5312</v>
      </c>
      <c r="L120" s="69">
        <f t="shared" si="14"/>
        <v>1609</v>
      </c>
      <c r="M120" s="70">
        <f t="shared" si="15"/>
        <v>0.43451255738590333</v>
      </c>
      <c r="N120" s="71"/>
      <c r="O120" s="72">
        <v>326</v>
      </c>
      <c r="P120" s="72">
        <v>697</v>
      </c>
      <c r="Q120" s="72">
        <f>P120-O120</f>
        <v>371</v>
      </c>
      <c r="R120" s="73">
        <f>(P120-O120)/ABS(O120)</f>
        <v>1.138036809815951</v>
      </c>
      <c r="S120" s="71"/>
      <c r="T120" s="72">
        <v>326</v>
      </c>
      <c r="U120" s="72">
        <v>697</v>
      </c>
      <c r="V120" s="72">
        <f>U120-T120</f>
        <v>371</v>
      </c>
      <c r="W120" s="73">
        <f>(U120-T120)/ABS(T120)</f>
        <v>1.138036809815951</v>
      </c>
      <c r="X120" s="71"/>
    </row>
    <row r="121" spans="1:24">
      <c r="A121" s="66" t="s">
        <v>280</v>
      </c>
      <c r="B121" s="60" t="s">
        <v>98</v>
      </c>
      <c r="C121" s="74">
        <v>0.91500000000000004</v>
      </c>
      <c r="D121" s="75"/>
      <c r="E121" s="69">
        <v>16077</v>
      </c>
      <c r="F121" s="69">
        <v>23618</v>
      </c>
      <c r="G121" s="69">
        <f t="shared" si="12"/>
        <v>7541</v>
      </c>
      <c r="H121" s="70">
        <f t="shared" si="13"/>
        <v>0.46905517198482305</v>
      </c>
      <c r="I121" s="71"/>
      <c r="J121" s="69">
        <v>13716</v>
      </c>
      <c r="K121" s="69">
        <v>18082</v>
      </c>
      <c r="L121" s="69">
        <f t="shared" si="14"/>
        <v>4366</v>
      </c>
      <c r="M121" s="70">
        <f t="shared" si="15"/>
        <v>0.31831437736949547</v>
      </c>
      <c r="N121" s="71"/>
      <c r="O121" s="69"/>
      <c r="P121" s="69"/>
      <c r="Q121" s="69"/>
      <c r="R121" s="70"/>
      <c r="S121" s="71"/>
      <c r="T121" s="69"/>
      <c r="U121" s="69"/>
      <c r="V121" s="69"/>
      <c r="W121" s="70"/>
      <c r="X121" s="71"/>
    </row>
    <row r="122" spans="1:24">
      <c r="A122" s="66" t="s">
        <v>280</v>
      </c>
      <c r="B122" s="60" t="s">
        <v>91</v>
      </c>
      <c r="C122" s="67">
        <v>1</v>
      </c>
      <c r="D122" s="68"/>
      <c r="E122" s="69">
        <v>18445</v>
      </c>
      <c r="F122" s="69">
        <v>19206</v>
      </c>
      <c r="G122" s="69">
        <f t="shared" si="12"/>
        <v>761</v>
      </c>
      <c r="H122" s="70">
        <f t="shared" si="13"/>
        <v>4.1257793439956628E-2</v>
      </c>
      <c r="I122" s="71"/>
      <c r="J122" s="69">
        <v>9040</v>
      </c>
      <c r="K122" s="69">
        <v>8651</v>
      </c>
      <c r="L122" s="69">
        <f t="shared" si="14"/>
        <v>-389</v>
      </c>
      <c r="M122" s="70">
        <f t="shared" si="15"/>
        <v>-4.3030973451327434E-2</v>
      </c>
      <c r="N122" s="71"/>
      <c r="O122" s="69"/>
      <c r="P122" s="69"/>
      <c r="Q122" s="69"/>
      <c r="R122" s="70"/>
      <c r="S122" s="71"/>
      <c r="T122" s="69"/>
      <c r="U122" s="69"/>
      <c r="V122" s="69"/>
      <c r="W122" s="70"/>
      <c r="X122" s="71"/>
    </row>
    <row r="123" spans="1:24">
      <c r="A123" s="66" t="s">
        <v>279</v>
      </c>
      <c r="B123" s="60" t="s">
        <v>259</v>
      </c>
      <c r="C123" s="70">
        <v>0.91500000000000004</v>
      </c>
      <c r="D123" s="71"/>
      <c r="E123" s="69">
        <v>4639</v>
      </c>
      <c r="F123" s="69">
        <v>6087</v>
      </c>
      <c r="G123" s="69">
        <f t="shared" si="12"/>
        <v>1448</v>
      </c>
      <c r="H123" s="70">
        <f t="shared" si="13"/>
        <v>0.31213623625781417</v>
      </c>
      <c r="I123" s="71"/>
      <c r="J123" s="69">
        <v>3637</v>
      </c>
      <c r="K123" s="69">
        <v>5395</v>
      </c>
      <c r="L123" s="69">
        <f t="shared" si="14"/>
        <v>1758</v>
      </c>
      <c r="M123" s="70">
        <f t="shared" si="15"/>
        <v>0.48336541105306574</v>
      </c>
      <c r="N123" s="71"/>
      <c r="O123" s="69"/>
      <c r="P123" s="69"/>
      <c r="Q123" s="69"/>
      <c r="R123" s="70"/>
      <c r="S123" s="71"/>
      <c r="T123" s="69"/>
      <c r="U123" s="69"/>
      <c r="V123" s="69"/>
      <c r="W123" s="70"/>
      <c r="X123" s="71"/>
    </row>
    <row r="124" spans="1:24">
      <c r="A124" s="66" t="s">
        <v>280</v>
      </c>
      <c r="B124" s="60" t="s">
        <v>88</v>
      </c>
      <c r="C124" s="67">
        <v>1</v>
      </c>
      <c r="D124" s="68"/>
      <c r="E124" s="69">
        <v>4510</v>
      </c>
      <c r="F124" s="69">
        <v>5197</v>
      </c>
      <c r="G124" s="69">
        <f t="shared" si="12"/>
        <v>687</v>
      </c>
      <c r="H124" s="70">
        <f t="shared" si="13"/>
        <v>0.1523281596452328</v>
      </c>
      <c r="I124" s="71"/>
      <c r="J124" s="69">
        <v>2804</v>
      </c>
      <c r="K124" s="69">
        <v>3028</v>
      </c>
      <c r="L124" s="69">
        <f t="shared" si="14"/>
        <v>224</v>
      </c>
      <c r="M124" s="70">
        <f t="shared" si="15"/>
        <v>7.9885877318116971E-2</v>
      </c>
      <c r="N124" s="71"/>
      <c r="O124" s="69"/>
      <c r="P124" s="69"/>
      <c r="Q124" s="69"/>
      <c r="R124" s="70"/>
      <c r="S124" s="71"/>
      <c r="T124" s="69"/>
      <c r="U124" s="69"/>
      <c r="V124" s="69"/>
      <c r="W124" s="70"/>
      <c r="X124" s="71"/>
    </row>
    <row r="125" spans="1:24">
      <c r="A125" s="66" t="s">
        <v>284</v>
      </c>
      <c r="B125" s="60" t="s">
        <v>247</v>
      </c>
      <c r="C125" s="67">
        <v>0.71</v>
      </c>
      <c r="D125" s="68"/>
      <c r="E125" s="69">
        <v>20929</v>
      </c>
      <c r="F125" s="69">
        <v>31462</v>
      </c>
      <c r="G125" s="69">
        <f t="shared" si="12"/>
        <v>10533</v>
      </c>
      <c r="H125" s="70">
        <f t="shared" si="13"/>
        <v>0.50327297051937503</v>
      </c>
      <c r="I125" s="71"/>
      <c r="J125" s="69">
        <v>15333</v>
      </c>
      <c r="K125" s="69">
        <v>24638</v>
      </c>
      <c r="L125" s="69">
        <f t="shared" si="14"/>
        <v>9305</v>
      </c>
      <c r="M125" s="70">
        <f t="shared" si="15"/>
        <v>0.60686101871779818</v>
      </c>
      <c r="N125" s="71"/>
      <c r="O125" s="69"/>
      <c r="P125" s="69"/>
      <c r="Q125" s="69"/>
      <c r="R125" s="70"/>
      <c r="S125" s="71"/>
      <c r="T125" s="69"/>
      <c r="U125" s="69"/>
      <c r="V125" s="69"/>
      <c r="W125" s="70"/>
      <c r="X125" s="71"/>
    </row>
    <row r="126" spans="1:24">
      <c r="A126" s="66" t="s">
        <v>280</v>
      </c>
      <c r="B126" s="60" t="s">
        <v>240</v>
      </c>
      <c r="C126" s="70">
        <v>0.84140000000000004</v>
      </c>
      <c r="D126" s="71"/>
      <c r="E126" s="69">
        <v>23797</v>
      </c>
      <c r="F126" s="69">
        <v>27903</v>
      </c>
      <c r="G126" s="69">
        <f t="shared" si="12"/>
        <v>4106</v>
      </c>
      <c r="H126" s="70">
        <f t="shared" si="13"/>
        <v>0.17254275749043999</v>
      </c>
      <c r="I126" s="71"/>
      <c r="J126" s="69">
        <v>20067</v>
      </c>
      <c r="K126" s="69">
        <v>23432</v>
      </c>
      <c r="L126" s="69">
        <f t="shared" si="14"/>
        <v>3365</v>
      </c>
      <c r="M126" s="70">
        <f t="shared" si="15"/>
        <v>0.16768824438132257</v>
      </c>
      <c r="N126" s="71"/>
      <c r="O126" s="69"/>
      <c r="P126" s="69">
        <v>7100</v>
      </c>
      <c r="Q126" s="69"/>
      <c r="R126" s="70"/>
      <c r="S126" s="71"/>
      <c r="T126" s="69"/>
      <c r="U126" s="69">
        <v>6744</v>
      </c>
      <c r="V126" s="69"/>
      <c r="W126" s="70"/>
      <c r="X126" s="71"/>
    </row>
    <row r="127" spans="1:24">
      <c r="A127" s="66" t="s">
        <v>278</v>
      </c>
      <c r="B127" s="60" t="s">
        <v>93</v>
      </c>
      <c r="C127" s="67">
        <v>1</v>
      </c>
      <c r="D127" s="68"/>
      <c r="E127" s="69">
        <v>5802</v>
      </c>
      <c r="F127" s="69">
        <v>6134</v>
      </c>
      <c r="G127" s="69">
        <f t="shared" si="12"/>
        <v>332</v>
      </c>
      <c r="H127" s="70">
        <f t="shared" si="13"/>
        <v>5.7221647707687007E-2</v>
      </c>
      <c r="I127" s="71"/>
      <c r="J127" s="69">
        <v>4851</v>
      </c>
      <c r="K127" s="69">
        <v>4930</v>
      </c>
      <c r="L127" s="69">
        <f t="shared" si="14"/>
        <v>79</v>
      </c>
      <c r="M127" s="70">
        <f t="shared" si="15"/>
        <v>1.6285301999587713E-2</v>
      </c>
      <c r="N127" s="71"/>
      <c r="O127" s="69"/>
      <c r="P127" s="69"/>
      <c r="Q127" s="69"/>
      <c r="R127" s="70"/>
      <c r="S127" s="71"/>
      <c r="T127" s="69"/>
      <c r="U127" s="69"/>
      <c r="V127" s="69"/>
      <c r="W127" s="70"/>
      <c r="X127" s="71"/>
    </row>
    <row r="128" spans="1:24">
      <c r="A128" s="66" t="s">
        <v>284</v>
      </c>
      <c r="B128" s="60" t="s">
        <v>187</v>
      </c>
      <c r="C128" s="67">
        <v>0.81</v>
      </c>
      <c r="D128" s="68"/>
      <c r="E128" s="69">
        <v>41876</v>
      </c>
      <c r="F128" s="69">
        <v>57916</v>
      </c>
      <c r="G128" s="69">
        <f t="shared" si="12"/>
        <v>16040</v>
      </c>
      <c r="H128" s="70">
        <f t="shared" si="13"/>
        <v>0.38303562899990445</v>
      </c>
      <c r="I128" s="71"/>
      <c r="J128" s="69">
        <v>31509</v>
      </c>
      <c r="K128" s="69">
        <v>44951</v>
      </c>
      <c r="L128" s="69">
        <f t="shared" si="14"/>
        <v>13442</v>
      </c>
      <c r="M128" s="70">
        <f t="shared" si="15"/>
        <v>0.42660827065282936</v>
      </c>
      <c r="N128" s="71"/>
      <c r="O128" s="69"/>
      <c r="P128" s="69"/>
      <c r="Q128" s="69"/>
      <c r="R128" s="70"/>
      <c r="S128" s="71"/>
      <c r="T128" s="69"/>
      <c r="U128" s="69"/>
      <c r="V128" s="69"/>
      <c r="W128" s="70"/>
      <c r="X128" s="71"/>
    </row>
    <row r="129" spans="1:24">
      <c r="A129" s="66" t="s">
        <v>279</v>
      </c>
      <c r="B129" s="60" t="s">
        <v>34</v>
      </c>
      <c r="C129" s="67">
        <v>0.8</v>
      </c>
      <c r="D129" s="68"/>
      <c r="E129" s="69">
        <v>18390</v>
      </c>
      <c r="F129" s="69">
        <v>28516</v>
      </c>
      <c r="G129" s="69">
        <f t="shared" si="12"/>
        <v>10126</v>
      </c>
      <c r="H129" s="70">
        <f t="shared" si="13"/>
        <v>0.55062533985861883</v>
      </c>
      <c r="I129" s="71"/>
      <c r="J129" s="69">
        <v>13880</v>
      </c>
      <c r="K129" s="69">
        <v>22201</v>
      </c>
      <c r="L129" s="69">
        <f t="shared" si="14"/>
        <v>8321</v>
      </c>
      <c r="M129" s="70">
        <f t="shared" si="15"/>
        <v>0.59949567723342945</v>
      </c>
      <c r="N129" s="71"/>
      <c r="O129" s="69"/>
      <c r="P129" s="69">
        <v>7086</v>
      </c>
      <c r="Q129" s="69"/>
      <c r="R129" s="70"/>
      <c r="S129" s="71"/>
      <c r="T129" s="69"/>
      <c r="U129" s="69">
        <v>4773</v>
      </c>
      <c r="V129" s="69"/>
      <c r="W129" s="70"/>
      <c r="X129" s="71"/>
    </row>
    <row r="130" spans="1:24">
      <c r="A130" s="66" t="s">
        <v>280</v>
      </c>
      <c r="B130" s="60" t="s">
        <v>25</v>
      </c>
      <c r="C130" s="70">
        <v>0.85160000000000002</v>
      </c>
      <c r="D130" s="71"/>
      <c r="E130" s="69">
        <v>35309</v>
      </c>
      <c r="F130" s="69">
        <v>22044</v>
      </c>
      <c r="G130" s="69">
        <f t="shared" ref="G130:G161" si="16">F130-E130</f>
        <v>-13265</v>
      </c>
      <c r="H130" s="70">
        <f t="shared" ref="H130:H161" si="17">G130/E130</f>
        <v>-0.37568325356141491</v>
      </c>
      <c r="I130" s="71"/>
      <c r="J130" s="69">
        <v>19024</v>
      </c>
      <c r="K130" s="69">
        <v>21811</v>
      </c>
      <c r="L130" s="69">
        <f t="shared" ref="L130:L161" si="18">K130-J130</f>
        <v>2787</v>
      </c>
      <c r="M130" s="70">
        <f t="shared" ref="M130:M161" si="19">L130/J130</f>
        <v>0.1464991589571068</v>
      </c>
      <c r="N130" s="71"/>
      <c r="O130" s="69"/>
      <c r="P130" s="69">
        <v>6751</v>
      </c>
      <c r="Q130" s="69"/>
      <c r="R130" s="70"/>
      <c r="S130" s="71"/>
      <c r="T130" s="69"/>
      <c r="U130" s="69">
        <v>6108</v>
      </c>
      <c r="V130" s="69"/>
      <c r="W130" s="70"/>
      <c r="X130" s="71"/>
    </row>
    <row r="131" spans="1:24">
      <c r="A131" s="66" t="s">
        <v>281</v>
      </c>
      <c r="B131" s="60" t="s">
        <v>1</v>
      </c>
      <c r="C131" s="67">
        <v>0.8</v>
      </c>
      <c r="D131" s="68"/>
      <c r="E131" s="69">
        <v>2615</v>
      </c>
      <c r="F131" s="69">
        <v>3581</v>
      </c>
      <c r="G131" s="69">
        <f t="shared" si="16"/>
        <v>966</v>
      </c>
      <c r="H131" s="70">
        <f t="shared" si="17"/>
        <v>0.3694072657743786</v>
      </c>
      <c r="I131" s="71"/>
      <c r="J131" s="69">
        <v>2056</v>
      </c>
      <c r="K131" s="69">
        <v>2846</v>
      </c>
      <c r="L131" s="69">
        <f t="shared" si="18"/>
        <v>790</v>
      </c>
      <c r="M131" s="70">
        <f t="shared" si="19"/>
        <v>0.38424124513618679</v>
      </c>
      <c r="N131" s="71"/>
      <c r="O131" s="69"/>
      <c r="P131" s="69"/>
      <c r="Q131" s="69"/>
      <c r="R131" s="70"/>
      <c r="S131" s="71"/>
      <c r="T131" s="69"/>
      <c r="U131" s="69"/>
      <c r="V131" s="69"/>
      <c r="W131" s="70"/>
      <c r="X131" s="71"/>
    </row>
    <row r="132" spans="1:24">
      <c r="A132" s="66" t="s">
        <v>279</v>
      </c>
      <c r="B132" s="60" t="s">
        <v>205</v>
      </c>
      <c r="C132" s="67">
        <v>1</v>
      </c>
      <c r="D132" s="68"/>
      <c r="E132" s="69">
        <v>4766</v>
      </c>
      <c r="F132" s="69">
        <v>5438</v>
      </c>
      <c r="G132" s="69">
        <f t="shared" si="16"/>
        <v>672</v>
      </c>
      <c r="H132" s="70">
        <f t="shared" si="17"/>
        <v>0.14099874108266891</v>
      </c>
      <c r="I132" s="71"/>
      <c r="J132" s="69">
        <v>4000</v>
      </c>
      <c r="K132" s="69">
        <v>4079</v>
      </c>
      <c r="L132" s="69">
        <f t="shared" si="18"/>
        <v>79</v>
      </c>
      <c r="M132" s="70">
        <f t="shared" si="19"/>
        <v>1.975E-2</v>
      </c>
      <c r="N132" s="71"/>
      <c r="O132" s="69"/>
      <c r="P132" s="69"/>
      <c r="Q132" s="69"/>
      <c r="R132" s="70"/>
      <c r="S132" s="71"/>
      <c r="T132" s="69"/>
      <c r="U132" s="69"/>
      <c r="V132" s="69"/>
      <c r="W132" s="70"/>
      <c r="X132" s="71"/>
    </row>
    <row r="133" spans="1:24">
      <c r="A133" s="66" t="s">
        <v>278</v>
      </c>
      <c r="B133" s="60" t="s">
        <v>108</v>
      </c>
      <c r="C133" s="74">
        <v>0.91500000000000004</v>
      </c>
      <c r="D133" s="75"/>
      <c r="E133" s="69">
        <v>57015</v>
      </c>
      <c r="F133" s="69">
        <v>73352</v>
      </c>
      <c r="G133" s="69">
        <f t="shared" si="16"/>
        <v>16337</v>
      </c>
      <c r="H133" s="70">
        <f t="shared" si="17"/>
        <v>0.286538630185039</v>
      </c>
      <c r="I133" s="71"/>
      <c r="J133" s="69">
        <v>32718</v>
      </c>
      <c r="K133" s="69">
        <v>40548</v>
      </c>
      <c r="L133" s="69">
        <f t="shared" si="18"/>
        <v>7830</v>
      </c>
      <c r="M133" s="70">
        <f t="shared" si="19"/>
        <v>0.2393178067119017</v>
      </c>
      <c r="N133" s="71"/>
      <c r="O133" s="69"/>
      <c r="P133" s="69">
        <v>27954</v>
      </c>
      <c r="Q133" s="69"/>
      <c r="R133" s="70"/>
      <c r="S133" s="71"/>
      <c r="T133" s="69"/>
      <c r="U133" s="69">
        <v>12330</v>
      </c>
      <c r="V133" s="69"/>
      <c r="W133" s="70"/>
      <c r="X133" s="71"/>
    </row>
    <row r="134" spans="1:24">
      <c r="A134" s="66" t="s">
        <v>282</v>
      </c>
      <c r="B134" s="60" t="s">
        <v>170</v>
      </c>
      <c r="C134" s="67">
        <v>1</v>
      </c>
      <c r="D134" s="68"/>
      <c r="E134" s="69">
        <v>15975</v>
      </c>
      <c r="F134" s="69">
        <v>17503</v>
      </c>
      <c r="G134" s="69">
        <f t="shared" si="16"/>
        <v>1528</v>
      </c>
      <c r="H134" s="70">
        <f t="shared" si="17"/>
        <v>9.5649452269170585E-2</v>
      </c>
      <c r="I134" s="71"/>
      <c r="J134" s="69">
        <v>14045</v>
      </c>
      <c r="K134" s="69">
        <v>13986</v>
      </c>
      <c r="L134" s="69">
        <f t="shared" si="18"/>
        <v>-59</v>
      </c>
      <c r="M134" s="70">
        <f t="shared" si="19"/>
        <v>-4.2007831968672122E-3</v>
      </c>
      <c r="N134" s="71"/>
      <c r="O134" s="69"/>
      <c r="P134" s="69"/>
      <c r="Q134" s="69"/>
      <c r="R134" s="70"/>
      <c r="S134" s="71"/>
      <c r="T134" s="69"/>
      <c r="U134" s="69"/>
      <c r="V134" s="69"/>
      <c r="W134" s="70"/>
      <c r="X134" s="71"/>
    </row>
    <row r="135" spans="1:24">
      <c r="A135" s="66" t="s">
        <v>277</v>
      </c>
      <c r="B135" s="60" t="s">
        <v>160</v>
      </c>
      <c r="C135" s="70">
        <v>0.91500000000000004</v>
      </c>
      <c r="D135" s="71"/>
      <c r="E135" s="69">
        <v>5352</v>
      </c>
      <c r="F135" s="69">
        <v>5731</v>
      </c>
      <c r="G135" s="69">
        <f t="shared" si="16"/>
        <v>379</v>
      </c>
      <c r="H135" s="70">
        <f t="shared" si="17"/>
        <v>7.0814648729446941E-2</v>
      </c>
      <c r="I135" s="71"/>
      <c r="J135" s="69">
        <v>4631</v>
      </c>
      <c r="K135" s="69">
        <v>4093</v>
      </c>
      <c r="L135" s="69">
        <f t="shared" si="18"/>
        <v>-538</v>
      </c>
      <c r="M135" s="70">
        <f t="shared" si="19"/>
        <v>-0.11617361261066725</v>
      </c>
      <c r="N135" s="71"/>
      <c r="O135" s="72">
        <v>488</v>
      </c>
      <c r="P135" s="72">
        <v>1450</v>
      </c>
      <c r="Q135" s="72">
        <f>P135-O135</f>
        <v>962</v>
      </c>
      <c r="R135" s="73">
        <f>(P135-O135)/ABS(O135)</f>
        <v>1.971311475409836</v>
      </c>
      <c r="S135" s="71"/>
      <c r="T135" s="72">
        <v>409</v>
      </c>
      <c r="U135" s="72">
        <v>690</v>
      </c>
      <c r="V135" s="72">
        <f>U135-T135</f>
        <v>281</v>
      </c>
      <c r="W135" s="73">
        <f>V135/T135</f>
        <v>0.68704156479217604</v>
      </c>
      <c r="X135" s="71"/>
    </row>
    <row r="136" spans="1:24">
      <c r="A136" s="66" t="s">
        <v>282</v>
      </c>
      <c r="B136" s="60" t="s">
        <v>112</v>
      </c>
      <c r="C136" s="67">
        <v>0.8</v>
      </c>
      <c r="D136" s="68"/>
      <c r="E136" s="69">
        <v>986</v>
      </c>
      <c r="F136" s="69">
        <v>1530</v>
      </c>
      <c r="G136" s="69">
        <f t="shared" si="16"/>
        <v>544</v>
      </c>
      <c r="H136" s="70">
        <f t="shared" si="17"/>
        <v>0.55172413793103448</v>
      </c>
      <c r="I136" s="71"/>
      <c r="J136" s="69">
        <v>887</v>
      </c>
      <c r="K136" s="69">
        <v>1369</v>
      </c>
      <c r="L136" s="69">
        <f t="shared" si="18"/>
        <v>482</v>
      </c>
      <c r="M136" s="70">
        <f t="shared" si="19"/>
        <v>0.54340473506200682</v>
      </c>
      <c r="N136" s="71"/>
      <c r="O136" s="69"/>
      <c r="P136" s="69"/>
      <c r="Q136" s="69"/>
      <c r="R136" s="70"/>
      <c r="S136" s="71"/>
      <c r="T136" s="69"/>
      <c r="U136" s="69"/>
      <c r="V136" s="69"/>
      <c r="W136" s="70"/>
      <c r="X136" s="71"/>
    </row>
    <row r="137" spans="1:24">
      <c r="A137" s="66" t="s">
        <v>278</v>
      </c>
      <c r="B137" s="60" t="s">
        <v>241</v>
      </c>
      <c r="C137" s="70">
        <v>0.91500000000000004</v>
      </c>
      <c r="D137" s="71"/>
      <c r="E137" s="69">
        <v>50429</v>
      </c>
      <c r="F137" s="69">
        <v>70400</v>
      </c>
      <c r="G137" s="69">
        <f t="shared" si="16"/>
        <v>19971</v>
      </c>
      <c r="H137" s="70">
        <f t="shared" si="17"/>
        <v>0.39602213012354004</v>
      </c>
      <c r="I137" s="71"/>
      <c r="J137" s="69">
        <v>44275</v>
      </c>
      <c r="K137" s="69">
        <v>61265</v>
      </c>
      <c r="L137" s="69">
        <f t="shared" si="18"/>
        <v>16990</v>
      </c>
      <c r="M137" s="70">
        <f t="shared" si="19"/>
        <v>0.38373800112930545</v>
      </c>
      <c r="N137" s="71"/>
      <c r="O137" s="69"/>
      <c r="P137" s="69">
        <v>21270</v>
      </c>
      <c r="Q137" s="69"/>
      <c r="R137" s="70"/>
      <c r="S137" s="71"/>
      <c r="T137" s="69"/>
      <c r="U137" s="69">
        <v>18446</v>
      </c>
      <c r="V137" s="69"/>
      <c r="W137" s="70"/>
      <c r="X137" s="71"/>
    </row>
    <row r="138" spans="1:24">
      <c r="A138" s="66" t="s">
        <v>279</v>
      </c>
      <c r="B138" s="60" t="s">
        <v>149</v>
      </c>
      <c r="C138" s="70">
        <v>0.91500000000000004</v>
      </c>
      <c r="D138" s="71"/>
      <c r="E138" s="69">
        <v>5960</v>
      </c>
      <c r="F138" s="69">
        <v>8792</v>
      </c>
      <c r="G138" s="69">
        <f t="shared" si="16"/>
        <v>2832</v>
      </c>
      <c r="H138" s="70">
        <f t="shared" si="17"/>
        <v>0.47516778523489933</v>
      </c>
      <c r="I138" s="71"/>
      <c r="J138" s="69">
        <v>4234</v>
      </c>
      <c r="K138" s="69">
        <v>5977</v>
      </c>
      <c r="L138" s="69">
        <f t="shared" si="18"/>
        <v>1743</v>
      </c>
      <c r="M138" s="70">
        <f t="shared" si="19"/>
        <v>0.41166745394426074</v>
      </c>
      <c r="N138" s="71"/>
      <c r="O138" s="69"/>
      <c r="P138" s="69"/>
      <c r="Q138" s="69"/>
      <c r="R138" s="70"/>
      <c r="S138" s="71"/>
      <c r="T138" s="69"/>
      <c r="U138" s="69"/>
      <c r="V138" s="69"/>
      <c r="W138" s="70"/>
      <c r="X138" s="71"/>
    </row>
    <row r="139" spans="1:24">
      <c r="A139" s="66" t="s">
        <v>277</v>
      </c>
      <c r="B139" s="60" t="s">
        <v>131</v>
      </c>
      <c r="C139" s="67">
        <v>0.75</v>
      </c>
      <c r="D139" s="68"/>
      <c r="E139" s="69">
        <v>9357</v>
      </c>
      <c r="F139" s="69">
        <v>13178</v>
      </c>
      <c r="G139" s="69">
        <f t="shared" si="16"/>
        <v>3821</v>
      </c>
      <c r="H139" s="70">
        <f t="shared" si="17"/>
        <v>0.40835737950197715</v>
      </c>
      <c r="I139" s="71"/>
      <c r="J139" s="69">
        <v>8342</v>
      </c>
      <c r="K139" s="69">
        <v>11848</v>
      </c>
      <c r="L139" s="69">
        <f t="shared" si="18"/>
        <v>3506</v>
      </c>
      <c r="M139" s="70">
        <f t="shared" si="19"/>
        <v>0.42028290577799088</v>
      </c>
      <c r="N139" s="71"/>
      <c r="O139" s="69"/>
      <c r="P139" s="69"/>
      <c r="Q139" s="69"/>
      <c r="R139" s="70"/>
      <c r="S139" s="71"/>
      <c r="T139" s="69"/>
      <c r="U139" s="69"/>
      <c r="V139" s="69"/>
      <c r="W139" s="70"/>
      <c r="X139" s="71"/>
    </row>
    <row r="140" spans="1:24">
      <c r="A140" s="66" t="s">
        <v>279</v>
      </c>
      <c r="B140" s="60" t="s">
        <v>29</v>
      </c>
      <c r="C140" s="74">
        <v>0.91500000000000004</v>
      </c>
      <c r="D140" s="75"/>
      <c r="E140" s="69">
        <v>3172</v>
      </c>
      <c r="F140" s="69">
        <v>3605</v>
      </c>
      <c r="G140" s="69">
        <f t="shared" si="16"/>
        <v>433</v>
      </c>
      <c r="H140" s="70">
        <f t="shared" si="17"/>
        <v>0.13650693568726355</v>
      </c>
      <c r="I140" s="71"/>
      <c r="J140" s="69">
        <v>999</v>
      </c>
      <c r="K140" s="69">
        <v>1390</v>
      </c>
      <c r="L140" s="69">
        <f t="shared" si="18"/>
        <v>391</v>
      </c>
      <c r="M140" s="70">
        <f t="shared" si="19"/>
        <v>0.3913913913913914</v>
      </c>
      <c r="N140" s="71"/>
      <c r="O140" s="69"/>
      <c r="P140" s="69">
        <v>573</v>
      </c>
      <c r="Q140" s="69"/>
      <c r="R140" s="70"/>
      <c r="S140" s="71"/>
      <c r="T140" s="69"/>
      <c r="U140" s="69">
        <v>34</v>
      </c>
      <c r="V140" s="69"/>
      <c r="W140" s="70"/>
      <c r="X140" s="71"/>
    </row>
    <row r="141" spans="1:24">
      <c r="A141" s="66" t="s">
        <v>276</v>
      </c>
      <c r="B141" s="60" t="s">
        <v>24</v>
      </c>
      <c r="C141" s="67">
        <v>0.8</v>
      </c>
      <c r="D141" s="68"/>
      <c r="E141" s="69">
        <v>4594</v>
      </c>
      <c r="F141" s="69">
        <v>5937</v>
      </c>
      <c r="G141" s="69">
        <f t="shared" si="16"/>
        <v>1343</v>
      </c>
      <c r="H141" s="70">
        <f t="shared" si="17"/>
        <v>0.29233783195472357</v>
      </c>
      <c r="I141" s="71"/>
      <c r="J141" s="69">
        <v>3582</v>
      </c>
      <c r="K141" s="69">
        <v>4866</v>
      </c>
      <c r="L141" s="69">
        <f t="shared" si="18"/>
        <v>1284</v>
      </c>
      <c r="M141" s="70">
        <f t="shared" si="19"/>
        <v>0.35845896147403683</v>
      </c>
      <c r="N141" s="71"/>
      <c r="O141" s="69"/>
      <c r="P141" s="69"/>
      <c r="Q141" s="69"/>
      <c r="R141" s="70"/>
      <c r="S141" s="71"/>
      <c r="T141" s="69"/>
      <c r="U141" s="69"/>
      <c r="V141" s="69"/>
      <c r="W141" s="70"/>
      <c r="X141" s="71"/>
    </row>
    <row r="142" spans="1:24">
      <c r="A142" s="66" t="s">
        <v>280</v>
      </c>
      <c r="B142" s="60" t="s">
        <v>58</v>
      </c>
      <c r="C142" s="67">
        <v>1</v>
      </c>
      <c r="D142" s="68"/>
      <c r="E142" s="69">
        <v>10364</v>
      </c>
      <c r="F142" s="69">
        <v>13940</v>
      </c>
      <c r="G142" s="69">
        <f t="shared" si="16"/>
        <v>3576</v>
      </c>
      <c r="H142" s="70">
        <f t="shared" si="17"/>
        <v>0.34504052489386339</v>
      </c>
      <c r="I142" s="71"/>
      <c r="J142" s="69">
        <v>7283</v>
      </c>
      <c r="K142" s="69">
        <v>11617</v>
      </c>
      <c r="L142" s="69">
        <f t="shared" si="18"/>
        <v>4334</v>
      </c>
      <c r="M142" s="70">
        <f t="shared" si="19"/>
        <v>0.59508444322394616</v>
      </c>
      <c r="N142" s="71"/>
      <c r="O142" s="69"/>
      <c r="P142" s="69"/>
      <c r="Q142" s="69"/>
      <c r="R142" s="70"/>
      <c r="S142" s="71"/>
      <c r="T142" s="69"/>
      <c r="U142" s="69"/>
      <c r="V142" s="69"/>
      <c r="W142" s="70"/>
      <c r="X142" s="71"/>
    </row>
    <row r="143" spans="1:24">
      <c r="A143" s="66" t="s">
        <v>276</v>
      </c>
      <c r="B143" s="60" t="s">
        <v>207</v>
      </c>
      <c r="C143" s="67">
        <v>0.8</v>
      </c>
      <c r="D143" s="68"/>
      <c r="E143" s="69">
        <v>1655</v>
      </c>
      <c r="F143" s="69">
        <v>2524</v>
      </c>
      <c r="G143" s="69">
        <f t="shared" si="16"/>
        <v>869</v>
      </c>
      <c r="H143" s="70">
        <f t="shared" si="17"/>
        <v>0.52507552870090635</v>
      </c>
      <c r="I143" s="71"/>
      <c r="J143" s="69">
        <v>1245</v>
      </c>
      <c r="K143" s="69">
        <v>1885</v>
      </c>
      <c r="L143" s="69">
        <f t="shared" si="18"/>
        <v>640</v>
      </c>
      <c r="M143" s="70">
        <f t="shared" si="19"/>
        <v>0.51405622489959835</v>
      </c>
      <c r="N143" s="71"/>
      <c r="O143" s="69"/>
      <c r="P143" s="69">
        <v>618</v>
      </c>
      <c r="Q143" s="69"/>
      <c r="R143" s="70"/>
      <c r="S143" s="71"/>
      <c r="T143" s="69"/>
      <c r="U143" s="69">
        <v>464</v>
      </c>
      <c r="V143" s="69"/>
      <c r="W143" s="70"/>
      <c r="X143" s="71"/>
    </row>
    <row r="144" spans="1:24">
      <c r="A144" s="66" t="s">
        <v>277</v>
      </c>
      <c r="B144" s="60" t="s">
        <v>236</v>
      </c>
      <c r="C144" s="67">
        <v>1</v>
      </c>
      <c r="D144" s="68"/>
      <c r="E144" s="69">
        <v>4388</v>
      </c>
      <c r="F144" s="69">
        <v>4714</v>
      </c>
      <c r="G144" s="69">
        <f t="shared" si="16"/>
        <v>326</v>
      </c>
      <c r="H144" s="70">
        <f t="shared" si="17"/>
        <v>7.4293527803099363E-2</v>
      </c>
      <c r="I144" s="71"/>
      <c r="J144" s="69">
        <v>2467</v>
      </c>
      <c r="K144" s="69">
        <v>3439</v>
      </c>
      <c r="L144" s="69">
        <f t="shared" si="18"/>
        <v>972</v>
      </c>
      <c r="M144" s="70">
        <f t="shared" si="19"/>
        <v>0.39400081070125659</v>
      </c>
      <c r="N144" s="71"/>
      <c r="O144" s="69"/>
      <c r="P144" s="69"/>
      <c r="Q144" s="69"/>
      <c r="R144" s="70"/>
      <c r="S144" s="71"/>
      <c r="T144" s="69"/>
      <c r="U144" s="69"/>
      <c r="V144" s="69"/>
      <c r="W144" s="70"/>
      <c r="X144" s="71"/>
    </row>
    <row r="145" spans="1:24">
      <c r="A145" s="66" t="s">
        <v>283</v>
      </c>
      <c r="B145" s="60" t="s">
        <v>232</v>
      </c>
      <c r="C145" s="67">
        <v>0.8</v>
      </c>
      <c r="D145" s="68"/>
      <c r="E145" s="69">
        <v>8040</v>
      </c>
      <c r="F145" s="69">
        <v>16822</v>
      </c>
      <c r="G145" s="69">
        <f t="shared" si="16"/>
        <v>8782</v>
      </c>
      <c r="H145" s="70">
        <f t="shared" si="17"/>
        <v>1.0922885572139303</v>
      </c>
      <c r="I145" s="71"/>
      <c r="J145" s="69">
        <v>6961</v>
      </c>
      <c r="K145" s="69">
        <v>14090</v>
      </c>
      <c r="L145" s="69">
        <f t="shared" si="18"/>
        <v>7129</v>
      </c>
      <c r="M145" s="70">
        <f t="shared" si="19"/>
        <v>1.0241344634391611</v>
      </c>
      <c r="N145" s="71"/>
      <c r="O145" s="72">
        <v>2222</v>
      </c>
      <c r="P145" s="72">
        <v>6886</v>
      </c>
      <c r="Q145" s="72">
        <f>P145-O145</f>
        <v>4664</v>
      </c>
      <c r="R145" s="73">
        <f>(P145-O145)/ABS(O145)</f>
        <v>2.0990099009900991</v>
      </c>
      <c r="S145" s="71"/>
      <c r="T145" s="72">
        <v>2108</v>
      </c>
      <c r="U145" s="72">
        <v>6643</v>
      </c>
      <c r="V145" s="72">
        <f>U145-T145</f>
        <v>4535</v>
      </c>
      <c r="W145" s="73">
        <f>(U145-T145)/ABS(T145)</f>
        <v>2.1513282732447818</v>
      </c>
      <c r="X145" s="71"/>
    </row>
    <row r="146" spans="1:24">
      <c r="A146" s="66" t="s">
        <v>277</v>
      </c>
      <c r="B146" s="60" t="s">
        <v>103</v>
      </c>
      <c r="C146" s="67">
        <v>0.8</v>
      </c>
      <c r="D146" s="68"/>
      <c r="E146" s="69">
        <v>10831</v>
      </c>
      <c r="F146" s="69">
        <v>16352</v>
      </c>
      <c r="G146" s="69">
        <f t="shared" si="16"/>
        <v>5521</v>
      </c>
      <c r="H146" s="70">
        <f t="shared" si="17"/>
        <v>0.5097405595051242</v>
      </c>
      <c r="I146" s="71"/>
      <c r="J146" s="69">
        <v>8124</v>
      </c>
      <c r="K146" s="69">
        <v>10502</v>
      </c>
      <c r="L146" s="69">
        <f t="shared" si="18"/>
        <v>2378</v>
      </c>
      <c r="M146" s="70">
        <f t="shared" si="19"/>
        <v>0.292712949286066</v>
      </c>
      <c r="N146" s="71"/>
      <c r="O146" s="69"/>
      <c r="P146" s="69"/>
      <c r="Q146" s="69"/>
      <c r="R146" s="70"/>
      <c r="S146" s="71"/>
      <c r="T146" s="69"/>
      <c r="U146" s="69"/>
      <c r="V146" s="69"/>
      <c r="W146" s="70"/>
      <c r="X146" s="71"/>
    </row>
    <row r="147" spans="1:24">
      <c r="A147" s="66" t="s">
        <v>277</v>
      </c>
      <c r="B147" s="60" t="s">
        <v>166</v>
      </c>
      <c r="C147" s="67">
        <v>1</v>
      </c>
      <c r="D147" s="68"/>
      <c r="E147" s="69">
        <v>1242</v>
      </c>
      <c r="F147" s="69">
        <v>1250</v>
      </c>
      <c r="G147" s="69">
        <f t="shared" si="16"/>
        <v>8</v>
      </c>
      <c r="H147" s="70">
        <f t="shared" si="17"/>
        <v>6.4412238325281803E-3</v>
      </c>
      <c r="I147" s="71"/>
      <c r="J147" s="69">
        <v>1043</v>
      </c>
      <c r="K147" s="69">
        <v>1054</v>
      </c>
      <c r="L147" s="69">
        <f t="shared" si="18"/>
        <v>11</v>
      </c>
      <c r="M147" s="70">
        <f t="shared" si="19"/>
        <v>1.0546500479386385E-2</v>
      </c>
      <c r="N147" s="71"/>
      <c r="O147" s="69"/>
      <c r="P147" s="69"/>
      <c r="Q147" s="69"/>
      <c r="R147" s="70"/>
      <c r="S147" s="71"/>
      <c r="T147" s="69"/>
      <c r="U147" s="69"/>
      <c r="V147" s="69"/>
      <c r="W147" s="70"/>
      <c r="X147" s="71"/>
    </row>
    <row r="148" spans="1:24">
      <c r="A148" s="66" t="s">
        <v>277</v>
      </c>
      <c r="B148" s="60" t="s">
        <v>154</v>
      </c>
      <c r="C148" s="70">
        <v>0.91500000000000004</v>
      </c>
      <c r="D148" s="71"/>
      <c r="E148" s="69">
        <v>4178</v>
      </c>
      <c r="F148" s="69">
        <v>4861</v>
      </c>
      <c r="G148" s="69">
        <f t="shared" si="16"/>
        <v>683</v>
      </c>
      <c r="H148" s="70">
        <f t="shared" si="17"/>
        <v>0.16347534705600766</v>
      </c>
      <c r="I148" s="71"/>
      <c r="J148" s="69">
        <v>2753</v>
      </c>
      <c r="K148" s="69">
        <v>2671</v>
      </c>
      <c r="L148" s="69">
        <f t="shared" si="18"/>
        <v>-82</v>
      </c>
      <c r="M148" s="70">
        <f t="shared" si="19"/>
        <v>-2.9785688339992736E-2</v>
      </c>
      <c r="N148" s="71"/>
      <c r="O148" s="69"/>
      <c r="P148" s="69">
        <v>1289</v>
      </c>
      <c r="Q148" s="69"/>
      <c r="R148" s="70"/>
      <c r="S148" s="71"/>
      <c r="T148" s="69"/>
      <c r="U148" s="69">
        <v>799</v>
      </c>
      <c r="V148" s="69"/>
      <c r="W148" s="70"/>
      <c r="X148" s="71"/>
    </row>
    <row r="149" spans="1:24">
      <c r="A149" s="66" t="s">
        <v>279</v>
      </c>
      <c r="B149" s="60" t="s">
        <v>151</v>
      </c>
      <c r="C149" s="67">
        <v>0.8</v>
      </c>
      <c r="D149" s="68"/>
      <c r="E149" s="69">
        <v>4683</v>
      </c>
      <c r="F149" s="69">
        <v>6383</v>
      </c>
      <c r="G149" s="69">
        <f t="shared" si="16"/>
        <v>1700</v>
      </c>
      <c r="H149" s="70">
        <f t="shared" si="17"/>
        <v>0.36301516122143923</v>
      </c>
      <c r="I149" s="71"/>
      <c r="J149" s="69">
        <v>3430</v>
      </c>
      <c r="K149" s="69">
        <v>4679</v>
      </c>
      <c r="L149" s="69">
        <f t="shared" si="18"/>
        <v>1249</v>
      </c>
      <c r="M149" s="70">
        <f t="shared" si="19"/>
        <v>0.36413994169096209</v>
      </c>
      <c r="N149" s="71"/>
      <c r="O149" s="69"/>
      <c r="P149" s="69"/>
      <c r="Q149" s="69"/>
      <c r="R149" s="70"/>
      <c r="S149" s="71"/>
      <c r="T149" s="69"/>
      <c r="U149" s="69"/>
      <c r="V149" s="69"/>
      <c r="W149" s="70"/>
      <c r="X149" s="71"/>
    </row>
    <row r="150" spans="1:24">
      <c r="A150" s="66" t="s">
        <v>283</v>
      </c>
      <c r="B150" s="60" t="s">
        <v>101</v>
      </c>
      <c r="C150" s="74">
        <v>0.91500000000000004</v>
      </c>
      <c r="D150" s="75"/>
      <c r="E150" s="69">
        <v>17379</v>
      </c>
      <c r="F150" s="69">
        <v>24888</v>
      </c>
      <c r="G150" s="69">
        <f t="shared" si="16"/>
        <v>7509</v>
      </c>
      <c r="H150" s="70">
        <f t="shared" si="17"/>
        <v>0.43207319178318659</v>
      </c>
      <c r="I150" s="71"/>
      <c r="J150" s="69">
        <v>13280</v>
      </c>
      <c r="K150" s="69">
        <v>20708</v>
      </c>
      <c r="L150" s="69">
        <f t="shared" si="18"/>
        <v>7428</v>
      </c>
      <c r="M150" s="70">
        <f t="shared" si="19"/>
        <v>0.55933734939759039</v>
      </c>
      <c r="N150" s="71"/>
      <c r="O150" s="69"/>
      <c r="P150" s="69">
        <v>13304</v>
      </c>
      <c r="Q150" s="69"/>
      <c r="R150" s="70"/>
      <c r="S150" s="71"/>
      <c r="T150" s="69"/>
      <c r="U150" s="69">
        <v>11142</v>
      </c>
      <c r="V150" s="69"/>
      <c r="W150" s="70"/>
      <c r="X150" s="71"/>
    </row>
    <row r="151" spans="1:24">
      <c r="A151" s="66" t="s">
        <v>280</v>
      </c>
      <c r="B151" s="60" t="s">
        <v>171</v>
      </c>
      <c r="C151" s="67">
        <v>0.8</v>
      </c>
      <c r="D151" s="68"/>
      <c r="E151" s="69">
        <v>24710</v>
      </c>
      <c r="F151" s="69">
        <v>28671</v>
      </c>
      <c r="G151" s="69">
        <f t="shared" si="16"/>
        <v>3961</v>
      </c>
      <c r="H151" s="70">
        <f t="shared" si="17"/>
        <v>0.16029947389720761</v>
      </c>
      <c r="I151" s="71"/>
      <c r="J151" s="69">
        <v>12954</v>
      </c>
      <c r="K151" s="69">
        <v>18925</v>
      </c>
      <c r="L151" s="69">
        <f t="shared" si="18"/>
        <v>5971</v>
      </c>
      <c r="M151" s="70">
        <f t="shared" si="19"/>
        <v>0.46093870619113786</v>
      </c>
      <c r="N151" s="71"/>
      <c r="O151" s="72">
        <v>5362</v>
      </c>
      <c r="P151" s="72">
        <v>7542</v>
      </c>
      <c r="Q151" s="72">
        <f>P151-O151</f>
        <v>2180</v>
      </c>
      <c r="R151" s="73">
        <f>(P151-O151)/ABS(O151)</f>
        <v>0.40656471465870941</v>
      </c>
      <c r="S151" s="71"/>
      <c r="T151" s="72">
        <v>2924</v>
      </c>
      <c r="U151" s="72">
        <v>5801</v>
      </c>
      <c r="V151" s="72">
        <f>U151-T151</f>
        <v>2877</v>
      </c>
      <c r="W151" s="73">
        <f>(U151-T151)/ABS(T151)</f>
        <v>0.98392612859097128</v>
      </c>
      <c r="X151" s="71"/>
    </row>
    <row r="152" spans="1:24">
      <c r="A152" s="66" t="s">
        <v>276</v>
      </c>
      <c r="B152" s="60" t="s">
        <v>55</v>
      </c>
      <c r="C152" s="67">
        <v>0.75</v>
      </c>
      <c r="D152" s="68"/>
      <c r="E152" s="69">
        <v>3478</v>
      </c>
      <c r="F152" s="69">
        <v>5083</v>
      </c>
      <c r="G152" s="69">
        <f t="shared" si="16"/>
        <v>1605</v>
      </c>
      <c r="H152" s="70">
        <f t="shared" si="17"/>
        <v>0.46147211040828062</v>
      </c>
      <c r="I152" s="71"/>
      <c r="J152" s="69">
        <v>2442</v>
      </c>
      <c r="K152" s="69">
        <v>4131</v>
      </c>
      <c r="L152" s="69">
        <f t="shared" si="18"/>
        <v>1689</v>
      </c>
      <c r="M152" s="70">
        <f t="shared" si="19"/>
        <v>0.69164619164619168</v>
      </c>
      <c r="N152" s="71"/>
      <c r="O152" s="69"/>
      <c r="P152" s="69"/>
      <c r="Q152" s="69"/>
      <c r="R152" s="70"/>
      <c r="S152" s="71"/>
      <c r="T152" s="69"/>
      <c r="U152" s="69"/>
      <c r="V152" s="69"/>
      <c r="W152" s="70"/>
      <c r="X152" s="71"/>
    </row>
    <row r="153" spans="1:24">
      <c r="A153" s="66" t="s">
        <v>276</v>
      </c>
      <c r="B153" s="60" t="s">
        <v>308</v>
      </c>
      <c r="C153" s="70">
        <v>0.91500000000000004</v>
      </c>
      <c r="D153" s="71"/>
      <c r="E153" s="69">
        <v>1359</v>
      </c>
      <c r="F153" s="69">
        <v>1717</v>
      </c>
      <c r="G153" s="69">
        <f t="shared" si="16"/>
        <v>358</v>
      </c>
      <c r="H153" s="70">
        <f t="shared" si="17"/>
        <v>0.26342899190581309</v>
      </c>
      <c r="I153" s="71"/>
      <c r="J153" s="69">
        <v>1049</v>
      </c>
      <c r="K153" s="69">
        <v>1287</v>
      </c>
      <c r="L153" s="69">
        <f t="shared" si="18"/>
        <v>238</v>
      </c>
      <c r="M153" s="70">
        <f t="shared" si="19"/>
        <v>0.22688274547187798</v>
      </c>
      <c r="N153" s="71"/>
      <c r="O153" s="69"/>
      <c r="P153" s="69"/>
      <c r="Q153" s="69"/>
      <c r="R153" s="79"/>
      <c r="S153" s="80"/>
      <c r="T153" s="69"/>
      <c r="U153" s="69"/>
      <c r="V153" s="69"/>
      <c r="W153" s="79"/>
      <c r="X153" s="80"/>
    </row>
    <row r="154" spans="1:24">
      <c r="A154" s="66" t="s">
        <v>282</v>
      </c>
      <c r="B154" s="60" t="s">
        <v>202</v>
      </c>
      <c r="C154" s="67">
        <v>0.67</v>
      </c>
      <c r="D154" s="68"/>
      <c r="E154" s="69">
        <v>5498</v>
      </c>
      <c r="F154" s="69">
        <v>6387</v>
      </c>
      <c r="G154" s="69">
        <f t="shared" si="16"/>
        <v>889</v>
      </c>
      <c r="H154" s="70">
        <f t="shared" si="17"/>
        <v>0.16169516187704619</v>
      </c>
      <c r="I154" s="71"/>
      <c r="J154" s="69" t="s">
        <v>333</v>
      </c>
      <c r="K154" s="69" t="s">
        <v>333</v>
      </c>
      <c r="L154" s="69" t="s">
        <v>333</v>
      </c>
      <c r="M154" s="70" t="s">
        <v>333</v>
      </c>
      <c r="N154" s="71"/>
      <c r="O154" s="69"/>
      <c r="P154" s="69"/>
      <c r="Q154" s="69"/>
      <c r="R154" s="70"/>
      <c r="S154" s="71"/>
      <c r="T154" s="69"/>
      <c r="U154" s="69"/>
      <c r="V154" s="69"/>
      <c r="W154" s="70"/>
      <c r="X154" s="71"/>
    </row>
    <row r="155" spans="1:24">
      <c r="A155" s="66" t="s">
        <v>279</v>
      </c>
      <c r="B155" s="60" t="s">
        <v>7</v>
      </c>
      <c r="C155" s="67">
        <v>0.95</v>
      </c>
      <c r="D155" s="68"/>
      <c r="E155" s="69">
        <v>2907</v>
      </c>
      <c r="F155" s="69">
        <v>3075</v>
      </c>
      <c r="G155" s="69">
        <f t="shared" si="16"/>
        <v>168</v>
      </c>
      <c r="H155" s="70">
        <f t="shared" si="17"/>
        <v>5.7791537667698657E-2</v>
      </c>
      <c r="I155" s="71"/>
      <c r="J155" s="69">
        <v>2205</v>
      </c>
      <c r="K155" s="69">
        <v>2302</v>
      </c>
      <c r="L155" s="69">
        <f t="shared" ref="L155:L186" si="20">K155-J155</f>
        <v>97</v>
      </c>
      <c r="M155" s="70">
        <f t="shared" ref="M155:M186" si="21">L155/J155</f>
        <v>4.3990929705215419E-2</v>
      </c>
      <c r="N155" s="71"/>
      <c r="O155" s="69"/>
      <c r="P155" s="69"/>
      <c r="Q155" s="69"/>
      <c r="R155" s="70"/>
      <c r="S155" s="71"/>
      <c r="T155" s="69"/>
      <c r="U155" s="69"/>
      <c r="V155" s="69"/>
      <c r="W155" s="70"/>
      <c r="X155" s="71"/>
    </row>
    <row r="156" spans="1:24">
      <c r="A156" s="66" t="s">
        <v>284</v>
      </c>
      <c r="B156" s="60" t="s">
        <v>129</v>
      </c>
      <c r="C156" s="74">
        <v>0.91500000000000004</v>
      </c>
      <c r="D156" s="75"/>
      <c r="E156" s="69">
        <v>8754</v>
      </c>
      <c r="F156" s="69">
        <v>13564</v>
      </c>
      <c r="G156" s="69">
        <f t="shared" si="16"/>
        <v>4810</v>
      </c>
      <c r="H156" s="70">
        <f t="shared" si="17"/>
        <v>0.54946310258167697</v>
      </c>
      <c r="I156" s="71"/>
      <c r="J156" s="69">
        <v>6251</v>
      </c>
      <c r="K156" s="69">
        <v>10158</v>
      </c>
      <c r="L156" s="69">
        <f t="shared" si="20"/>
        <v>3907</v>
      </c>
      <c r="M156" s="70">
        <f t="shared" si="21"/>
        <v>0.6250199968005119</v>
      </c>
      <c r="N156" s="71"/>
      <c r="O156" s="69"/>
      <c r="P156" s="69"/>
      <c r="Q156" s="69"/>
      <c r="R156" s="70"/>
      <c r="S156" s="71"/>
      <c r="T156" s="69"/>
      <c r="U156" s="69"/>
      <c r="V156" s="69"/>
      <c r="W156" s="70"/>
      <c r="X156" s="71"/>
    </row>
    <row r="157" spans="1:24">
      <c r="A157" s="66" t="s">
        <v>282</v>
      </c>
      <c r="B157" s="60" t="s">
        <v>208</v>
      </c>
      <c r="C157" s="70">
        <v>0.91500000000000004</v>
      </c>
      <c r="D157" s="71"/>
      <c r="E157" s="69">
        <v>2891</v>
      </c>
      <c r="F157" s="69">
        <v>7756</v>
      </c>
      <c r="G157" s="69">
        <f t="shared" si="16"/>
        <v>4865</v>
      </c>
      <c r="H157" s="70">
        <f t="shared" si="17"/>
        <v>1.6828087167070218</v>
      </c>
      <c r="I157" s="71"/>
      <c r="J157" s="69">
        <v>1371</v>
      </c>
      <c r="K157" s="69">
        <v>3070</v>
      </c>
      <c r="L157" s="69">
        <f t="shared" si="20"/>
        <v>1699</v>
      </c>
      <c r="M157" s="70">
        <f t="shared" si="21"/>
        <v>1.2392414296134209</v>
      </c>
      <c r="N157" s="71"/>
      <c r="O157" s="69"/>
      <c r="P157" s="69"/>
      <c r="Q157" s="69"/>
      <c r="R157" s="70"/>
      <c r="S157" s="71"/>
      <c r="T157" s="69"/>
      <c r="U157" s="69"/>
      <c r="V157" s="69"/>
      <c r="W157" s="70"/>
      <c r="X157" s="71"/>
    </row>
    <row r="158" spans="1:24">
      <c r="A158" s="66" t="s">
        <v>276</v>
      </c>
      <c r="B158" s="60" t="s">
        <v>242</v>
      </c>
      <c r="C158" s="67">
        <v>0.78</v>
      </c>
      <c r="D158" s="68"/>
      <c r="E158" s="69">
        <v>8211</v>
      </c>
      <c r="F158" s="69">
        <v>10148</v>
      </c>
      <c r="G158" s="69">
        <f t="shared" si="16"/>
        <v>1937</v>
      </c>
      <c r="H158" s="70">
        <f t="shared" si="17"/>
        <v>0.23590305687492388</v>
      </c>
      <c r="I158" s="71"/>
      <c r="J158" s="69">
        <v>7478</v>
      </c>
      <c r="K158" s="69">
        <v>8629</v>
      </c>
      <c r="L158" s="69">
        <f t="shared" si="20"/>
        <v>1151</v>
      </c>
      <c r="M158" s="70">
        <f t="shared" si="21"/>
        <v>0.1539181599358117</v>
      </c>
      <c r="N158" s="71"/>
      <c r="O158" s="69"/>
      <c r="P158" s="69"/>
      <c r="Q158" s="69"/>
      <c r="R158" s="70"/>
      <c r="S158" s="71"/>
      <c r="T158" s="69"/>
      <c r="U158" s="69"/>
      <c r="V158" s="69"/>
      <c r="W158" s="70"/>
      <c r="X158" s="71"/>
    </row>
    <row r="159" spans="1:24">
      <c r="A159" s="66" t="s">
        <v>283</v>
      </c>
      <c r="B159" s="60" t="s">
        <v>249</v>
      </c>
      <c r="C159" s="67">
        <v>0.93</v>
      </c>
      <c r="D159" s="68"/>
      <c r="E159" s="69">
        <v>8395</v>
      </c>
      <c r="F159" s="69">
        <v>13107</v>
      </c>
      <c r="G159" s="69">
        <f t="shared" si="16"/>
        <v>4712</v>
      </c>
      <c r="H159" s="70">
        <f t="shared" si="17"/>
        <v>0.56128648004764736</v>
      </c>
      <c r="I159" s="71"/>
      <c r="J159" s="69">
        <v>6820</v>
      </c>
      <c r="K159" s="69">
        <v>10383</v>
      </c>
      <c r="L159" s="69">
        <f t="shared" si="20"/>
        <v>3563</v>
      </c>
      <c r="M159" s="70">
        <f t="shared" si="21"/>
        <v>0.52243401759530794</v>
      </c>
      <c r="N159" s="71"/>
      <c r="O159" s="69"/>
      <c r="P159" s="69">
        <v>3161</v>
      </c>
      <c r="Q159" s="69"/>
      <c r="R159" s="70"/>
      <c r="S159" s="71"/>
      <c r="T159" s="69"/>
      <c r="U159" s="69">
        <v>2550</v>
      </c>
      <c r="V159" s="69"/>
      <c r="W159" s="70"/>
      <c r="X159" s="71"/>
    </row>
    <row r="160" spans="1:24">
      <c r="A160" s="66" t="s">
        <v>279</v>
      </c>
      <c r="B160" s="60" t="s">
        <v>267</v>
      </c>
      <c r="C160" s="70">
        <v>0.91500000000000004</v>
      </c>
      <c r="D160" s="71"/>
      <c r="E160" s="69">
        <v>3061</v>
      </c>
      <c r="F160" s="69">
        <v>5302</v>
      </c>
      <c r="G160" s="69">
        <f t="shared" si="16"/>
        <v>2241</v>
      </c>
      <c r="H160" s="70">
        <f t="shared" si="17"/>
        <v>0.73211368833714474</v>
      </c>
      <c r="I160" s="71"/>
      <c r="J160" s="69">
        <v>2984</v>
      </c>
      <c r="K160" s="69">
        <v>4107</v>
      </c>
      <c r="L160" s="69">
        <f t="shared" si="20"/>
        <v>1123</v>
      </c>
      <c r="M160" s="70">
        <f t="shared" si="21"/>
        <v>0.37634048257372654</v>
      </c>
      <c r="N160" s="71"/>
      <c r="O160" s="69"/>
      <c r="P160" s="69"/>
      <c r="Q160" s="69"/>
      <c r="R160" s="70"/>
      <c r="S160" s="71"/>
      <c r="T160" s="69"/>
      <c r="U160" s="69"/>
      <c r="V160" s="69"/>
      <c r="W160" s="70"/>
      <c r="X160" s="71"/>
    </row>
    <row r="161" spans="1:24">
      <c r="A161" s="66" t="s">
        <v>279</v>
      </c>
      <c r="B161" s="60" t="s">
        <v>22</v>
      </c>
      <c r="C161" s="74">
        <v>0.91500000000000004</v>
      </c>
      <c r="D161" s="75"/>
      <c r="E161" s="69">
        <v>9658</v>
      </c>
      <c r="F161" s="69">
        <v>11264</v>
      </c>
      <c r="G161" s="69">
        <f t="shared" si="16"/>
        <v>1606</v>
      </c>
      <c r="H161" s="70">
        <f t="shared" si="17"/>
        <v>0.1662870159453303</v>
      </c>
      <c r="I161" s="71"/>
      <c r="J161" s="69">
        <v>8651</v>
      </c>
      <c r="K161" s="69">
        <v>10123</v>
      </c>
      <c r="L161" s="69">
        <f t="shared" si="20"/>
        <v>1472</v>
      </c>
      <c r="M161" s="70">
        <f t="shared" si="21"/>
        <v>0.17015373945208648</v>
      </c>
      <c r="N161" s="71"/>
      <c r="O161" s="69"/>
      <c r="P161" s="69"/>
      <c r="Q161" s="69"/>
      <c r="R161" s="70"/>
      <c r="S161" s="71"/>
      <c r="T161" s="69"/>
      <c r="U161" s="69"/>
      <c r="V161" s="69"/>
      <c r="W161" s="70"/>
      <c r="X161" s="71"/>
    </row>
    <row r="162" spans="1:24">
      <c r="A162" s="66" t="s">
        <v>283</v>
      </c>
      <c r="B162" s="60" t="s">
        <v>67</v>
      </c>
      <c r="C162" s="67">
        <v>1</v>
      </c>
      <c r="D162" s="68"/>
      <c r="E162" s="69">
        <v>14982</v>
      </c>
      <c r="F162" s="69">
        <v>12831</v>
      </c>
      <c r="G162" s="69">
        <f t="shared" ref="G162:G193" si="22">F162-E162</f>
        <v>-2151</v>
      </c>
      <c r="H162" s="70">
        <f t="shared" ref="H162:H193" si="23">G162/E162</f>
        <v>-0.14357228674409292</v>
      </c>
      <c r="I162" s="71"/>
      <c r="J162" s="69">
        <v>10781</v>
      </c>
      <c r="K162" s="69">
        <v>9917</v>
      </c>
      <c r="L162" s="69">
        <f t="shared" si="20"/>
        <v>-864</v>
      </c>
      <c r="M162" s="70">
        <f t="shared" si="21"/>
        <v>-8.0140988776551333E-2</v>
      </c>
      <c r="N162" s="71"/>
      <c r="O162" s="69"/>
      <c r="P162" s="69"/>
      <c r="Q162" s="69"/>
      <c r="R162" s="70"/>
      <c r="S162" s="71"/>
      <c r="T162" s="69"/>
      <c r="U162" s="69"/>
      <c r="V162" s="69"/>
      <c r="W162" s="70"/>
      <c r="X162" s="71"/>
    </row>
    <row r="163" spans="1:24">
      <c r="A163" s="66" t="s">
        <v>279</v>
      </c>
      <c r="B163" s="60" t="s">
        <v>180</v>
      </c>
      <c r="C163" s="70">
        <v>0.91500000000000004</v>
      </c>
      <c r="D163" s="71"/>
      <c r="E163" s="69">
        <v>18782</v>
      </c>
      <c r="F163" s="69">
        <v>31189</v>
      </c>
      <c r="G163" s="69">
        <f t="shared" si="22"/>
        <v>12407</v>
      </c>
      <c r="H163" s="70">
        <f t="shared" si="23"/>
        <v>0.66057927803215843</v>
      </c>
      <c r="I163" s="71"/>
      <c r="J163" s="69">
        <v>14845</v>
      </c>
      <c r="K163" s="69">
        <v>23674</v>
      </c>
      <c r="L163" s="69">
        <f t="shared" si="20"/>
        <v>8829</v>
      </c>
      <c r="M163" s="70">
        <f t="shared" si="21"/>
        <v>0.59474570562478946</v>
      </c>
      <c r="N163" s="71"/>
      <c r="O163" s="69"/>
      <c r="P163" s="69"/>
      <c r="Q163" s="69"/>
      <c r="R163" s="70"/>
      <c r="S163" s="71"/>
      <c r="T163" s="69"/>
      <c r="U163" s="69"/>
      <c r="V163" s="69"/>
      <c r="W163" s="70"/>
      <c r="X163" s="71"/>
    </row>
    <row r="164" spans="1:24">
      <c r="A164" s="66" t="s">
        <v>281</v>
      </c>
      <c r="B164" s="60" t="s">
        <v>313</v>
      </c>
      <c r="C164" s="67">
        <v>0.8</v>
      </c>
      <c r="D164" s="76"/>
      <c r="E164" s="69">
        <v>5364</v>
      </c>
      <c r="F164" s="69">
        <v>8954</v>
      </c>
      <c r="G164" s="69">
        <f t="shared" si="22"/>
        <v>3590</v>
      </c>
      <c r="H164" s="70">
        <f t="shared" si="23"/>
        <v>0.66927665920954515</v>
      </c>
      <c r="I164" s="71"/>
      <c r="J164" s="69">
        <v>4340</v>
      </c>
      <c r="K164" s="69">
        <v>7170</v>
      </c>
      <c r="L164" s="69">
        <f t="shared" si="20"/>
        <v>2830</v>
      </c>
      <c r="M164" s="70">
        <f t="shared" si="21"/>
        <v>0.65207373271889402</v>
      </c>
      <c r="N164" s="71"/>
      <c r="O164" s="77"/>
      <c r="P164" s="77"/>
      <c r="Q164" s="77"/>
      <c r="R164" s="78"/>
      <c r="S164" s="71"/>
      <c r="T164" s="77"/>
      <c r="U164" s="77"/>
      <c r="V164" s="77"/>
      <c r="W164" s="78"/>
      <c r="X164" s="71"/>
    </row>
    <row r="165" spans="1:24">
      <c r="A165" s="66" t="s">
        <v>279</v>
      </c>
      <c r="B165" s="60" t="s">
        <v>150</v>
      </c>
      <c r="C165" s="70">
        <v>0.91500000000000004</v>
      </c>
      <c r="D165" s="71"/>
      <c r="E165" s="69">
        <v>1824</v>
      </c>
      <c r="F165" s="69">
        <v>1262</v>
      </c>
      <c r="G165" s="69">
        <f t="shared" si="22"/>
        <v>-562</v>
      </c>
      <c r="H165" s="70">
        <f t="shared" si="23"/>
        <v>-0.30811403508771928</v>
      </c>
      <c r="I165" s="71"/>
      <c r="J165" s="69">
        <v>1084</v>
      </c>
      <c r="K165" s="69">
        <v>1079</v>
      </c>
      <c r="L165" s="69">
        <f t="shared" si="20"/>
        <v>-5</v>
      </c>
      <c r="M165" s="70">
        <f t="shared" si="21"/>
        <v>-4.6125461254612546E-3</v>
      </c>
      <c r="N165" s="71"/>
      <c r="O165" s="69"/>
      <c r="P165" s="69"/>
      <c r="Q165" s="69"/>
      <c r="R165" s="70"/>
      <c r="S165" s="71"/>
      <c r="T165" s="69"/>
      <c r="U165" s="69"/>
      <c r="V165" s="69"/>
      <c r="W165" s="70"/>
      <c r="X165" s="71"/>
    </row>
    <row r="166" spans="1:24">
      <c r="A166" s="66" t="s">
        <v>278</v>
      </c>
      <c r="B166" s="60" t="s">
        <v>17</v>
      </c>
      <c r="C166" s="67">
        <v>0.75</v>
      </c>
      <c r="D166" s="68"/>
      <c r="E166" s="69">
        <v>14055</v>
      </c>
      <c r="F166" s="69">
        <v>21411</v>
      </c>
      <c r="G166" s="69">
        <f t="shared" si="22"/>
        <v>7356</v>
      </c>
      <c r="H166" s="70">
        <f t="shared" si="23"/>
        <v>0.52337246531483461</v>
      </c>
      <c r="I166" s="71"/>
      <c r="J166" s="69">
        <v>12228</v>
      </c>
      <c r="K166" s="69">
        <v>18403</v>
      </c>
      <c r="L166" s="69">
        <f t="shared" si="20"/>
        <v>6175</v>
      </c>
      <c r="M166" s="70">
        <f t="shared" si="21"/>
        <v>0.5049885508668629</v>
      </c>
      <c r="N166" s="71"/>
      <c r="O166" s="69"/>
      <c r="P166" s="69">
        <v>8738</v>
      </c>
      <c r="Q166" s="69"/>
      <c r="R166" s="70"/>
      <c r="S166" s="71"/>
      <c r="T166" s="69"/>
      <c r="U166" s="69">
        <v>5110</v>
      </c>
      <c r="V166" s="69"/>
      <c r="W166" s="70"/>
      <c r="X166" s="71"/>
    </row>
    <row r="167" spans="1:24">
      <c r="A167" s="66" t="s">
        <v>277</v>
      </c>
      <c r="B167" s="60" t="s">
        <v>62</v>
      </c>
      <c r="C167" s="67">
        <v>1</v>
      </c>
      <c r="D167" s="68"/>
      <c r="E167" s="69">
        <v>6648</v>
      </c>
      <c r="F167" s="69">
        <v>6144</v>
      </c>
      <c r="G167" s="69">
        <f t="shared" si="22"/>
        <v>-504</v>
      </c>
      <c r="H167" s="70">
        <f t="shared" si="23"/>
        <v>-7.5812274368231042E-2</v>
      </c>
      <c r="I167" s="71"/>
      <c r="J167" s="69">
        <v>4085</v>
      </c>
      <c r="K167" s="69">
        <v>4545</v>
      </c>
      <c r="L167" s="69">
        <f t="shared" si="20"/>
        <v>460</v>
      </c>
      <c r="M167" s="70">
        <f t="shared" si="21"/>
        <v>0.11260709914320685</v>
      </c>
      <c r="N167" s="71"/>
      <c r="O167" s="69"/>
      <c r="P167" s="69"/>
      <c r="Q167" s="69"/>
      <c r="R167" s="70"/>
      <c r="S167" s="71"/>
      <c r="T167" s="69"/>
      <c r="U167" s="69"/>
      <c r="V167" s="69"/>
      <c r="W167" s="70"/>
      <c r="X167" s="71"/>
    </row>
    <row r="168" spans="1:24">
      <c r="A168" s="66" t="s">
        <v>282</v>
      </c>
      <c r="B168" s="60" t="s">
        <v>89</v>
      </c>
      <c r="C168" s="67">
        <v>0.7</v>
      </c>
      <c r="D168" s="68"/>
      <c r="E168" s="69">
        <v>12779</v>
      </c>
      <c r="F168" s="69">
        <v>17264</v>
      </c>
      <c r="G168" s="69">
        <f t="shared" si="22"/>
        <v>4485</v>
      </c>
      <c r="H168" s="70">
        <f t="shared" si="23"/>
        <v>0.35096642929806715</v>
      </c>
      <c r="I168" s="71"/>
      <c r="J168" s="69">
        <v>9200</v>
      </c>
      <c r="K168" s="69">
        <v>12080</v>
      </c>
      <c r="L168" s="69">
        <f t="shared" si="20"/>
        <v>2880</v>
      </c>
      <c r="M168" s="70">
        <f t="shared" si="21"/>
        <v>0.31304347826086959</v>
      </c>
      <c r="N168" s="71"/>
      <c r="O168" s="72">
        <v>815</v>
      </c>
      <c r="P168" s="72">
        <v>1682</v>
      </c>
      <c r="Q168" s="72">
        <f>P168-O168</f>
        <v>867</v>
      </c>
      <c r="R168" s="73">
        <f>(P168-O168)/ABS(O168)</f>
        <v>1.0638036809815952</v>
      </c>
      <c r="S168" s="71"/>
      <c r="T168" s="72">
        <v>659</v>
      </c>
      <c r="U168" s="72">
        <v>1434</v>
      </c>
      <c r="V168" s="72">
        <f>U168-T168</f>
        <v>775</v>
      </c>
      <c r="W168" s="73">
        <f>(U168-T168)/ABS(T168)</f>
        <v>1.1760242792109257</v>
      </c>
      <c r="X168" s="71"/>
    </row>
    <row r="169" spans="1:24">
      <c r="A169" s="66" t="s">
        <v>276</v>
      </c>
      <c r="B169" s="60" t="s">
        <v>128</v>
      </c>
      <c r="C169" s="74">
        <v>0.91500000000000004</v>
      </c>
      <c r="D169" s="75"/>
      <c r="E169" s="69">
        <v>4816</v>
      </c>
      <c r="F169" s="69">
        <v>6036</v>
      </c>
      <c r="G169" s="69">
        <f t="shared" si="22"/>
        <v>1220</v>
      </c>
      <c r="H169" s="70">
        <f t="shared" si="23"/>
        <v>0.25332225913621265</v>
      </c>
      <c r="I169" s="71"/>
      <c r="J169" s="69">
        <v>2695</v>
      </c>
      <c r="K169" s="69">
        <v>3395</v>
      </c>
      <c r="L169" s="69">
        <f t="shared" si="20"/>
        <v>700</v>
      </c>
      <c r="M169" s="70">
        <f t="shared" si="21"/>
        <v>0.25974025974025972</v>
      </c>
      <c r="N169" s="71"/>
      <c r="O169" s="69"/>
      <c r="P169" s="69"/>
      <c r="Q169" s="69"/>
      <c r="R169" s="70"/>
      <c r="S169" s="71"/>
      <c r="T169" s="69"/>
      <c r="U169" s="69"/>
      <c r="V169" s="69"/>
      <c r="W169" s="70"/>
      <c r="X169" s="71"/>
    </row>
    <row r="170" spans="1:24">
      <c r="A170" s="66" t="s">
        <v>277</v>
      </c>
      <c r="B170" s="60" t="s">
        <v>95</v>
      </c>
      <c r="C170" s="67">
        <v>0.8</v>
      </c>
      <c r="D170" s="68"/>
      <c r="E170" s="69">
        <v>11691</v>
      </c>
      <c r="F170" s="69">
        <v>11506</v>
      </c>
      <c r="G170" s="69">
        <f t="shared" si="22"/>
        <v>-185</v>
      </c>
      <c r="H170" s="70">
        <f t="shared" si="23"/>
        <v>-1.5824138225985801E-2</v>
      </c>
      <c r="I170" s="71"/>
      <c r="J170" s="69">
        <v>7268</v>
      </c>
      <c r="K170" s="69">
        <v>9294</v>
      </c>
      <c r="L170" s="69">
        <f t="shared" si="20"/>
        <v>2026</v>
      </c>
      <c r="M170" s="70">
        <f t="shared" si="21"/>
        <v>0.27875619152449094</v>
      </c>
      <c r="N170" s="71"/>
      <c r="O170" s="69"/>
      <c r="P170" s="69">
        <v>2899</v>
      </c>
      <c r="Q170" s="69"/>
      <c r="R170" s="70"/>
      <c r="S170" s="71"/>
      <c r="T170" s="69"/>
      <c r="U170" s="69"/>
      <c r="V170" s="69"/>
      <c r="W170" s="70"/>
      <c r="X170" s="71"/>
    </row>
    <row r="171" spans="1:24">
      <c r="A171" s="66" t="s">
        <v>278</v>
      </c>
      <c r="B171" s="60" t="s">
        <v>78</v>
      </c>
      <c r="C171" s="67">
        <v>0.8</v>
      </c>
      <c r="D171" s="68"/>
      <c r="E171" s="69">
        <v>6643</v>
      </c>
      <c r="F171" s="69">
        <v>8676</v>
      </c>
      <c r="G171" s="69">
        <f t="shared" si="22"/>
        <v>2033</v>
      </c>
      <c r="H171" s="70">
        <f t="shared" si="23"/>
        <v>0.30603642932410058</v>
      </c>
      <c r="I171" s="71"/>
      <c r="J171" s="69">
        <v>5698</v>
      </c>
      <c r="K171" s="69">
        <v>7664</v>
      </c>
      <c r="L171" s="69">
        <f t="shared" si="20"/>
        <v>1966</v>
      </c>
      <c r="M171" s="70">
        <f t="shared" si="21"/>
        <v>0.34503334503334504</v>
      </c>
      <c r="N171" s="71"/>
      <c r="O171" s="69"/>
      <c r="P171" s="69"/>
      <c r="Q171" s="69"/>
      <c r="R171" s="70"/>
      <c r="S171" s="71"/>
      <c r="T171" s="69"/>
      <c r="U171" s="69"/>
      <c r="V171" s="69"/>
      <c r="W171" s="70"/>
      <c r="X171" s="71"/>
    </row>
    <row r="172" spans="1:24">
      <c r="A172" s="66" t="s">
        <v>276</v>
      </c>
      <c r="B172" s="60" t="s">
        <v>36</v>
      </c>
      <c r="C172" s="67">
        <v>0.92</v>
      </c>
      <c r="D172" s="68"/>
      <c r="E172" s="69">
        <v>1072</v>
      </c>
      <c r="F172" s="69">
        <v>1165</v>
      </c>
      <c r="G172" s="69">
        <f t="shared" si="22"/>
        <v>93</v>
      </c>
      <c r="H172" s="70">
        <f t="shared" si="23"/>
        <v>8.6753731343283583E-2</v>
      </c>
      <c r="I172" s="71"/>
      <c r="J172" s="69">
        <v>791</v>
      </c>
      <c r="K172" s="69">
        <v>854</v>
      </c>
      <c r="L172" s="69">
        <f t="shared" si="20"/>
        <v>63</v>
      </c>
      <c r="M172" s="70">
        <f t="shared" si="21"/>
        <v>7.9646017699115043E-2</v>
      </c>
      <c r="N172" s="71"/>
      <c r="O172" s="72">
        <v>236</v>
      </c>
      <c r="P172" s="72">
        <v>397</v>
      </c>
      <c r="Q172" s="72">
        <f>P172-O172</f>
        <v>161</v>
      </c>
      <c r="R172" s="73">
        <f>(P172-O172)/ABS(O172)</f>
        <v>0.68220338983050843</v>
      </c>
      <c r="S172" s="71"/>
      <c r="T172" s="72">
        <v>192</v>
      </c>
      <c r="U172" s="72">
        <v>311</v>
      </c>
      <c r="V172" s="72">
        <f>U172-T172</f>
        <v>119</v>
      </c>
      <c r="W172" s="73">
        <f>(U172-T172)/ABS(T172)</f>
        <v>0.61979166666666663</v>
      </c>
      <c r="X172" s="71"/>
    </row>
    <row r="173" spans="1:24">
      <c r="A173" s="66" t="s">
        <v>277</v>
      </c>
      <c r="B173" s="60" t="s">
        <v>306</v>
      </c>
      <c r="C173" s="67">
        <v>0.85</v>
      </c>
      <c r="D173" s="68"/>
      <c r="E173" s="69">
        <v>7016</v>
      </c>
      <c r="F173" s="69">
        <v>9896</v>
      </c>
      <c r="G173" s="69">
        <f t="shared" si="22"/>
        <v>2880</v>
      </c>
      <c r="H173" s="70">
        <f t="shared" si="23"/>
        <v>0.41049030786773089</v>
      </c>
      <c r="I173" s="71"/>
      <c r="J173" s="69">
        <v>5423</v>
      </c>
      <c r="K173" s="69">
        <v>7669</v>
      </c>
      <c r="L173" s="69">
        <f t="shared" si="20"/>
        <v>2246</v>
      </c>
      <c r="M173" s="70">
        <f t="shared" si="21"/>
        <v>0.41416190300571637</v>
      </c>
      <c r="N173" s="71"/>
      <c r="O173" s="69"/>
      <c r="P173" s="69">
        <v>2386</v>
      </c>
      <c r="Q173" s="69"/>
      <c r="R173" s="79"/>
      <c r="S173" s="80"/>
      <c r="T173" s="69"/>
      <c r="U173" s="69">
        <v>2011</v>
      </c>
      <c r="V173" s="69"/>
      <c r="W173" s="79"/>
      <c r="X173" s="80"/>
    </row>
    <row r="174" spans="1:24">
      <c r="A174" s="66" t="s">
        <v>280</v>
      </c>
      <c r="B174" s="60" t="s">
        <v>41</v>
      </c>
      <c r="C174" s="67">
        <v>0.95</v>
      </c>
      <c r="D174" s="68"/>
      <c r="E174" s="69">
        <v>18370</v>
      </c>
      <c r="F174" s="69">
        <v>19437</v>
      </c>
      <c r="G174" s="69">
        <f t="shared" si="22"/>
        <v>1067</v>
      </c>
      <c r="H174" s="70">
        <f t="shared" si="23"/>
        <v>5.8083832335329343E-2</v>
      </c>
      <c r="I174" s="71"/>
      <c r="J174" s="69">
        <v>11884</v>
      </c>
      <c r="K174" s="69">
        <v>12790</v>
      </c>
      <c r="L174" s="69">
        <f t="shared" si="20"/>
        <v>906</v>
      </c>
      <c r="M174" s="70">
        <f t="shared" si="21"/>
        <v>7.6236957253450019E-2</v>
      </c>
      <c r="N174" s="71"/>
      <c r="O174" s="69"/>
      <c r="P174" s="69">
        <v>2602</v>
      </c>
      <c r="Q174" s="69"/>
      <c r="R174" s="70"/>
      <c r="S174" s="71"/>
      <c r="T174" s="69"/>
      <c r="U174" s="69">
        <v>1958</v>
      </c>
      <c r="V174" s="69"/>
      <c r="W174" s="70"/>
      <c r="X174" s="71"/>
    </row>
    <row r="175" spans="1:24">
      <c r="A175" s="66" t="s">
        <v>283</v>
      </c>
      <c r="B175" s="60" t="s">
        <v>2</v>
      </c>
      <c r="C175" s="67">
        <v>0.8</v>
      </c>
      <c r="D175" s="68"/>
      <c r="E175" s="69">
        <v>7557</v>
      </c>
      <c r="F175" s="69">
        <v>15597</v>
      </c>
      <c r="G175" s="69">
        <f t="shared" si="22"/>
        <v>8040</v>
      </c>
      <c r="H175" s="70">
        <f t="shared" si="23"/>
        <v>1.0639142516871773</v>
      </c>
      <c r="I175" s="71"/>
      <c r="J175" s="69">
        <v>5655</v>
      </c>
      <c r="K175" s="69">
        <v>11610</v>
      </c>
      <c r="L175" s="69">
        <f t="shared" si="20"/>
        <v>5955</v>
      </c>
      <c r="M175" s="70">
        <f t="shared" si="21"/>
        <v>1.0530503978779842</v>
      </c>
      <c r="N175" s="71"/>
      <c r="O175" s="69"/>
      <c r="P175" s="69">
        <v>5786</v>
      </c>
      <c r="Q175" s="69"/>
      <c r="R175" s="70"/>
      <c r="S175" s="71"/>
      <c r="T175" s="69"/>
      <c r="U175" s="69">
        <v>4071</v>
      </c>
      <c r="V175" s="69"/>
      <c r="W175" s="70"/>
      <c r="X175" s="71"/>
    </row>
    <row r="176" spans="1:24">
      <c r="A176" s="66" t="s">
        <v>281</v>
      </c>
      <c r="B176" s="60" t="s">
        <v>65</v>
      </c>
      <c r="C176" s="67">
        <v>1</v>
      </c>
      <c r="D176" s="68"/>
      <c r="E176" s="69">
        <v>3179</v>
      </c>
      <c r="F176" s="69">
        <v>3169</v>
      </c>
      <c r="G176" s="69">
        <f t="shared" si="22"/>
        <v>-10</v>
      </c>
      <c r="H176" s="70">
        <f t="shared" si="23"/>
        <v>-3.1456432840515887E-3</v>
      </c>
      <c r="I176" s="71"/>
      <c r="J176" s="69">
        <v>2436</v>
      </c>
      <c r="K176" s="69">
        <v>2473</v>
      </c>
      <c r="L176" s="69">
        <f t="shared" si="20"/>
        <v>37</v>
      </c>
      <c r="M176" s="70">
        <f t="shared" si="21"/>
        <v>1.5188834154351396E-2</v>
      </c>
      <c r="N176" s="71"/>
      <c r="O176" s="72">
        <v>861</v>
      </c>
      <c r="P176" s="72">
        <v>579</v>
      </c>
      <c r="Q176" s="72">
        <f>P176-O176</f>
        <v>-282</v>
      </c>
      <c r="R176" s="73">
        <f>(P176-O176)/ABS(O176)</f>
        <v>-0.32752613240418116</v>
      </c>
      <c r="S176" s="71"/>
      <c r="T176" s="72">
        <v>810</v>
      </c>
      <c r="U176" s="72">
        <v>521</v>
      </c>
      <c r="V176" s="72">
        <f>U176-T176</f>
        <v>-289</v>
      </c>
      <c r="W176" s="73">
        <f>(U176-T176)/ABS(T176)</f>
        <v>-0.35679012345679012</v>
      </c>
      <c r="X176" s="71"/>
    </row>
    <row r="177" spans="1:24">
      <c r="A177" s="66" t="s">
        <v>277</v>
      </c>
      <c r="B177" s="60" t="s">
        <v>304</v>
      </c>
      <c r="C177" s="67">
        <v>0.9</v>
      </c>
      <c r="D177" s="68"/>
      <c r="E177" s="69">
        <v>3724</v>
      </c>
      <c r="F177" s="69">
        <v>3759</v>
      </c>
      <c r="G177" s="69">
        <f t="shared" si="22"/>
        <v>35</v>
      </c>
      <c r="H177" s="70">
        <f t="shared" si="23"/>
        <v>9.3984962406015032E-3</v>
      </c>
      <c r="I177" s="71"/>
      <c r="J177" s="69">
        <v>2647</v>
      </c>
      <c r="K177" s="69">
        <v>2740</v>
      </c>
      <c r="L177" s="69">
        <f t="shared" si="20"/>
        <v>93</v>
      </c>
      <c r="M177" s="70">
        <f t="shared" si="21"/>
        <v>3.5134114091424251E-2</v>
      </c>
      <c r="N177" s="71"/>
      <c r="O177" s="72">
        <v>962</v>
      </c>
      <c r="P177" s="72">
        <v>692</v>
      </c>
      <c r="Q177" s="72">
        <f>P177-O177</f>
        <v>-270</v>
      </c>
      <c r="R177" s="73">
        <f>(P177-O177)/ABS(O177)</f>
        <v>-0.28066528066528068</v>
      </c>
      <c r="S177" s="71"/>
      <c r="T177" s="72">
        <v>888</v>
      </c>
      <c r="U177" s="72">
        <v>630</v>
      </c>
      <c r="V177" s="72">
        <f>U177-T177</f>
        <v>-258</v>
      </c>
      <c r="W177" s="73">
        <f>(U177-T177)/ABS(T177)</f>
        <v>-0.29054054054054052</v>
      </c>
      <c r="X177" s="71"/>
    </row>
    <row r="178" spans="1:24">
      <c r="A178" s="66" t="s">
        <v>278</v>
      </c>
      <c r="B178" s="60" t="s">
        <v>185</v>
      </c>
      <c r="C178" s="70">
        <v>0.91500000000000004</v>
      </c>
      <c r="D178" s="71"/>
      <c r="E178" s="69">
        <v>1706</v>
      </c>
      <c r="F178" s="69">
        <v>1887</v>
      </c>
      <c r="G178" s="69">
        <f t="shared" si="22"/>
        <v>181</v>
      </c>
      <c r="H178" s="70">
        <f t="shared" si="23"/>
        <v>0.10609613130128957</v>
      </c>
      <c r="I178" s="71"/>
      <c r="J178" s="69">
        <v>1497</v>
      </c>
      <c r="K178" s="69">
        <v>1519</v>
      </c>
      <c r="L178" s="69">
        <f t="shared" si="20"/>
        <v>22</v>
      </c>
      <c r="M178" s="70">
        <f t="shared" si="21"/>
        <v>1.4696058784235137E-2</v>
      </c>
      <c r="N178" s="71"/>
      <c r="O178" s="69"/>
      <c r="P178" s="69"/>
      <c r="Q178" s="69"/>
      <c r="R178" s="70"/>
      <c r="S178" s="71"/>
      <c r="T178" s="69"/>
      <c r="U178" s="69"/>
      <c r="V178" s="69"/>
      <c r="W178" s="70"/>
      <c r="X178" s="71"/>
    </row>
    <row r="179" spans="1:24">
      <c r="A179" s="66" t="s">
        <v>280</v>
      </c>
      <c r="B179" s="60" t="s">
        <v>138</v>
      </c>
      <c r="C179" s="67">
        <v>1</v>
      </c>
      <c r="D179" s="68"/>
      <c r="E179" s="69">
        <v>5731</v>
      </c>
      <c r="F179" s="69">
        <v>6438</v>
      </c>
      <c r="G179" s="69">
        <f t="shared" si="22"/>
        <v>707</v>
      </c>
      <c r="H179" s="70">
        <f t="shared" si="23"/>
        <v>0.12336415983248997</v>
      </c>
      <c r="I179" s="71"/>
      <c r="J179" s="69">
        <v>4965</v>
      </c>
      <c r="K179" s="69">
        <v>5427</v>
      </c>
      <c r="L179" s="69">
        <f t="shared" si="20"/>
        <v>462</v>
      </c>
      <c r="M179" s="70">
        <f t="shared" si="21"/>
        <v>9.3051359516616319E-2</v>
      </c>
      <c r="N179" s="71"/>
      <c r="O179" s="69"/>
      <c r="P179" s="69"/>
      <c r="Q179" s="69"/>
      <c r="R179" s="70"/>
      <c r="S179" s="71"/>
      <c r="T179" s="69"/>
      <c r="U179" s="69"/>
      <c r="V179" s="69"/>
      <c r="W179" s="70"/>
      <c r="X179" s="71"/>
    </row>
    <row r="180" spans="1:24">
      <c r="A180" s="66" t="s">
        <v>278</v>
      </c>
      <c r="B180" s="60" t="s">
        <v>38</v>
      </c>
      <c r="C180" s="67">
        <v>0.75</v>
      </c>
      <c r="D180" s="68"/>
      <c r="E180" s="69">
        <v>13193</v>
      </c>
      <c r="F180" s="69">
        <v>13783</v>
      </c>
      <c r="G180" s="69">
        <f t="shared" si="22"/>
        <v>590</v>
      </c>
      <c r="H180" s="70">
        <f t="shared" si="23"/>
        <v>4.4720685211854773E-2</v>
      </c>
      <c r="I180" s="71"/>
      <c r="J180" s="69">
        <v>11582</v>
      </c>
      <c r="K180" s="69">
        <v>12188</v>
      </c>
      <c r="L180" s="69">
        <f t="shared" si="20"/>
        <v>606</v>
      </c>
      <c r="M180" s="70">
        <f t="shared" si="21"/>
        <v>5.2322569504403386E-2</v>
      </c>
      <c r="N180" s="71"/>
      <c r="O180" s="69"/>
      <c r="P180" s="69"/>
      <c r="Q180" s="69"/>
      <c r="R180" s="70"/>
      <c r="S180" s="71"/>
      <c r="T180" s="69"/>
      <c r="U180" s="69"/>
      <c r="V180" s="69"/>
      <c r="W180" s="70"/>
      <c r="X180" s="71"/>
    </row>
    <row r="181" spans="1:24">
      <c r="A181" s="66" t="s">
        <v>282</v>
      </c>
      <c r="B181" s="60" t="s">
        <v>32</v>
      </c>
      <c r="C181" s="67">
        <v>0.8</v>
      </c>
      <c r="D181" s="68"/>
      <c r="E181" s="69">
        <v>1607</v>
      </c>
      <c r="F181" s="69">
        <v>2778</v>
      </c>
      <c r="G181" s="69">
        <f t="shared" si="22"/>
        <v>1171</v>
      </c>
      <c r="H181" s="70">
        <f t="shared" si="23"/>
        <v>0.72868699439950213</v>
      </c>
      <c r="I181" s="71"/>
      <c r="J181" s="69">
        <v>1055</v>
      </c>
      <c r="K181" s="69">
        <v>1572</v>
      </c>
      <c r="L181" s="69">
        <f t="shared" si="20"/>
        <v>517</v>
      </c>
      <c r="M181" s="70">
        <f t="shared" si="21"/>
        <v>0.49004739336492892</v>
      </c>
      <c r="N181" s="71"/>
      <c r="O181" s="69"/>
      <c r="P181" s="69"/>
      <c r="Q181" s="69"/>
      <c r="R181" s="70"/>
      <c r="S181" s="71"/>
      <c r="T181" s="69"/>
      <c r="U181" s="69"/>
      <c r="V181" s="69"/>
      <c r="W181" s="70"/>
      <c r="X181" s="71"/>
    </row>
    <row r="182" spans="1:24">
      <c r="A182" s="66" t="s">
        <v>278</v>
      </c>
      <c r="B182" s="60" t="s">
        <v>50</v>
      </c>
      <c r="C182" s="74">
        <v>0.91500000000000004</v>
      </c>
      <c r="D182" s="75"/>
      <c r="E182" s="69">
        <v>5106</v>
      </c>
      <c r="F182" s="69">
        <v>5692</v>
      </c>
      <c r="G182" s="69">
        <f t="shared" si="22"/>
        <v>586</v>
      </c>
      <c r="H182" s="70">
        <f t="shared" si="23"/>
        <v>0.11476694085389738</v>
      </c>
      <c r="I182" s="71"/>
      <c r="J182" s="69">
        <v>2989</v>
      </c>
      <c r="K182" s="69">
        <v>3706</v>
      </c>
      <c r="L182" s="69">
        <f t="shared" si="20"/>
        <v>717</v>
      </c>
      <c r="M182" s="70">
        <f t="shared" si="21"/>
        <v>0.23987955838072933</v>
      </c>
      <c r="N182" s="71"/>
      <c r="O182" s="69"/>
      <c r="P182" s="69">
        <v>1878</v>
      </c>
      <c r="Q182" s="69"/>
      <c r="R182" s="70"/>
      <c r="S182" s="71"/>
      <c r="T182" s="69"/>
      <c r="U182" s="69">
        <v>979</v>
      </c>
      <c r="V182" s="69"/>
      <c r="W182" s="70"/>
      <c r="X182" s="71"/>
    </row>
    <row r="183" spans="1:24">
      <c r="A183" s="66" t="s">
        <v>277</v>
      </c>
      <c r="B183" s="60" t="s">
        <v>117</v>
      </c>
      <c r="C183" s="67">
        <v>1</v>
      </c>
      <c r="D183" s="68"/>
      <c r="E183" s="69">
        <v>2369</v>
      </c>
      <c r="F183" s="69">
        <v>3440</v>
      </c>
      <c r="G183" s="69">
        <f t="shared" si="22"/>
        <v>1071</v>
      </c>
      <c r="H183" s="70">
        <f t="shared" si="23"/>
        <v>0.45208948923596454</v>
      </c>
      <c r="I183" s="71"/>
      <c r="J183" s="69">
        <v>1703</v>
      </c>
      <c r="K183" s="69">
        <v>2096</v>
      </c>
      <c r="L183" s="69">
        <f t="shared" si="20"/>
        <v>393</v>
      </c>
      <c r="M183" s="70">
        <f t="shared" si="21"/>
        <v>0.23076923076923078</v>
      </c>
      <c r="N183" s="71"/>
      <c r="O183" s="72">
        <v>637</v>
      </c>
      <c r="P183" s="72">
        <v>847</v>
      </c>
      <c r="Q183" s="72">
        <f>P183-O183</f>
        <v>210</v>
      </c>
      <c r="R183" s="73">
        <f>(P183-O183)/ABS(O183)</f>
        <v>0.32967032967032966</v>
      </c>
      <c r="S183" s="71"/>
      <c r="T183" s="72">
        <v>520</v>
      </c>
      <c r="U183" s="72">
        <v>618</v>
      </c>
      <c r="V183" s="72">
        <f>U183-T183</f>
        <v>98</v>
      </c>
      <c r="W183" s="73">
        <f>(U183-T183)/ABS(T183)</f>
        <v>0.18846153846153846</v>
      </c>
      <c r="X183" s="71"/>
    </row>
    <row r="184" spans="1:24">
      <c r="A184" s="66" t="s">
        <v>284</v>
      </c>
      <c r="B184" s="81" t="s">
        <v>26</v>
      </c>
      <c r="C184" s="74">
        <v>0.91500000000000004</v>
      </c>
      <c r="D184" s="75"/>
      <c r="E184" s="69">
        <v>15601</v>
      </c>
      <c r="F184" s="69">
        <v>26387</v>
      </c>
      <c r="G184" s="69">
        <f t="shared" si="22"/>
        <v>10786</v>
      </c>
      <c r="H184" s="70">
        <f t="shared" si="23"/>
        <v>0.6913659380808922</v>
      </c>
      <c r="I184" s="71"/>
      <c r="J184" s="69">
        <v>9934</v>
      </c>
      <c r="K184" s="69">
        <v>18805</v>
      </c>
      <c r="L184" s="69">
        <f t="shared" si="20"/>
        <v>8871</v>
      </c>
      <c r="M184" s="70">
        <f t="shared" si="21"/>
        <v>0.8929937588081337</v>
      </c>
      <c r="N184" s="71"/>
      <c r="O184" s="72">
        <v>1634</v>
      </c>
      <c r="P184" s="72">
        <v>6667</v>
      </c>
      <c r="Q184" s="72">
        <f>P184-O184</f>
        <v>5033</v>
      </c>
      <c r="R184" s="73">
        <f>(P184-O184)/ABS(O184)</f>
        <v>3.0801713586291308</v>
      </c>
      <c r="S184" s="71"/>
      <c r="T184" s="72">
        <v>1544</v>
      </c>
      <c r="U184" s="72">
        <v>5977</v>
      </c>
      <c r="V184" s="72">
        <f>U184-T184</f>
        <v>4433</v>
      </c>
      <c r="W184" s="73">
        <f>(U184-T184)/ABS(T184)</f>
        <v>2.8711139896373057</v>
      </c>
      <c r="X184" s="71"/>
    </row>
    <row r="185" spans="1:24">
      <c r="A185" s="66" t="s">
        <v>277</v>
      </c>
      <c r="B185" s="60" t="s">
        <v>3</v>
      </c>
      <c r="C185" s="67">
        <v>0.8</v>
      </c>
      <c r="D185" s="68"/>
      <c r="E185" s="69">
        <v>2045</v>
      </c>
      <c r="F185" s="69">
        <v>2758</v>
      </c>
      <c r="G185" s="69">
        <f t="shared" si="22"/>
        <v>713</v>
      </c>
      <c r="H185" s="70">
        <f t="shared" si="23"/>
        <v>0.34865525672371639</v>
      </c>
      <c r="I185" s="71"/>
      <c r="J185" s="69">
        <v>1471</v>
      </c>
      <c r="K185" s="69">
        <v>2015</v>
      </c>
      <c r="L185" s="69">
        <f t="shared" si="20"/>
        <v>544</v>
      </c>
      <c r="M185" s="70">
        <f t="shared" si="21"/>
        <v>0.3698164513936098</v>
      </c>
      <c r="N185" s="71"/>
      <c r="O185" s="69"/>
      <c r="P185" s="69"/>
      <c r="Q185" s="69"/>
      <c r="R185" s="70"/>
      <c r="S185" s="71"/>
      <c r="T185" s="69"/>
      <c r="U185" s="69"/>
      <c r="V185" s="69"/>
      <c r="W185" s="70"/>
      <c r="X185" s="71"/>
    </row>
    <row r="186" spans="1:24">
      <c r="A186" s="66" t="s">
        <v>279</v>
      </c>
      <c r="B186" s="60" t="s">
        <v>130</v>
      </c>
      <c r="C186" s="74">
        <v>0.91500000000000004</v>
      </c>
      <c r="D186" s="75"/>
      <c r="E186" s="69"/>
      <c r="F186" s="69"/>
      <c r="G186" s="69"/>
      <c r="H186" s="70"/>
      <c r="I186" s="71"/>
      <c r="J186" s="69">
        <v>1634</v>
      </c>
      <c r="K186" s="69">
        <v>1520</v>
      </c>
      <c r="L186" s="69">
        <f t="shared" si="20"/>
        <v>-114</v>
      </c>
      <c r="M186" s="70">
        <f t="shared" si="21"/>
        <v>-6.9767441860465115E-2</v>
      </c>
      <c r="N186" s="71"/>
      <c r="O186" s="69"/>
      <c r="P186" s="69"/>
      <c r="Q186" s="69"/>
      <c r="R186" s="70"/>
      <c r="S186" s="71"/>
      <c r="T186" s="72">
        <v>488</v>
      </c>
      <c r="U186" s="72">
        <v>491</v>
      </c>
      <c r="V186" s="72">
        <f>U186-T186</f>
        <v>3</v>
      </c>
      <c r="W186" s="73">
        <f>(U186-T186)/ABS(T186)</f>
        <v>6.1475409836065573E-3</v>
      </c>
      <c r="X186" s="71"/>
    </row>
    <row r="187" spans="1:24">
      <c r="A187" s="66" t="s">
        <v>277</v>
      </c>
      <c r="B187" s="60" t="s">
        <v>79</v>
      </c>
      <c r="C187" s="67">
        <v>0.92</v>
      </c>
      <c r="D187" s="68"/>
      <c r="E187" s="69">
        <v>2802</v>
      </c>
      <c r="F187" s="69">
        <v>3611</v>
      </c>
      <c r="G187" s="69">
        <f t="shared" ref="G187:G218" si="24">F187-E187</f>
        <v>809</v>
      </c>
      <c r="H187" s="70">
        <f t="shared" ref="H187:H218" si="25">G187/E187</f>
        <v>0.28872234118486795</v>
      </c>
      <c r="I187" s="71"/>
      <c r="J187" s="69">
        <v>1922</v>
      </c>
      <c r="K187" s="69">
        <v>2326</v>
      </c>
      <c r="L187" s="69">
        <f t="shared" ref="L187:L218" si="26">K187-J187</f>
        <v>404</v>
      </c>
      <c r="M187" s="70">
        <f t="shared" ref="M187:M218" si="27">L187/J187</f>
        <v>0.21019771071800208</v>
      </c>
      <c r="N187" s="71"/>
      <c r="O187" s="69"/>
      <c r="P187" s="69">
        <v>642</v>
      </c>
      <c r="Q187" s="69"/>
      <c r="R187" s="70"/>
      <c r="S187" s="71"/>
      <c r="T187" s="69"/>
      <c r="U187" s="69">
        <v>394</v>
      </c>
      <c r="V187" s="69"/>
      <c r="W187" s="70"/>
      <c r="X187" s="71"/>
    </row>
    <row r="188" spans="1:24">
      <c r="A188" s="66" t="s">
        <v>279</v>
      </c>
      <c r="B188" s="60" t="s">
        <v>176</v>
      </c>
      <c r="C188" s="67">
        <v>0.75</v>
      </c>
      <c r="D188" s="68"/>
      <c r="E188" s="69">
        <v>869</v>
      </c>
      <c r="F188" s="69">
        <v>1078</v>
      </c>
      <c r="G188" s="69">
        <f t="shared" si="24"/>
        <v>209</v>
      </c>
      <c r="H188" s="70">
        <f t="shared" si="25"/>
        <v>0.24050632911392406</v>
      </c>
      <c r="I188" s="71"/>
      <c r="J188" s="69">
        <v>606</v>
      </c>
      <c r="K188" s="69">
        <v>680</v>
      </c>
      <c r="L188" s="69">
        <f t="shared" si="26"/>
        <v>74</v>
      </c>
      <c r="M188" s="70">
        <f t="shared" si="27"/>
        <v>0.12211221122112212</v>
      </c>
      <c r="N188" s="71"/>
      <c r="O188" s="69"/>
      <c r="P188" s="69"/>
      <c r="Q188" s="69"/>
      <c r="R188" s="70"/>
      <c r="S188" s="71"/>
      <c r="T188" s="69"/>
      <c r="U188" s="69">
        <v>77</v>
      </c>
      <c r="V188" s="69"/>
      <c r="W188" s="70"/>
      <c r="X188" s="71"/>
    </row>
    <row r="189" spans="1:24">
      <c r="A189" s="66" t="s">
        <v>284</v>
      </c>
      <c r="B189" s="60" t="s">
        <v>186</v>
      </c>
      <c r="C189" s="70">
        <v>0.91500000000000004</v>
      </c>
      <c r="D189" s="71"/>
      <c r="E189" s="69">
        <v>1121</v>
      </c>
      <c r="F189" s="69">
        <v>1306</v>
      </c>
      <c r="G189" s="69">
        <f t="shared" si="24"/>
        <v>185</v>
      </c>
      <c r="H189" s="70">
        <f t="shared" si="25"/>
        <v>0.16503122212310437</v>
      </c>
      <c r="I189" s="71"/>
      <c r="J189" s="69">
        <v>706</v>
      </c>
      <c r="K189" s="69">
        <v>1136</v>
      </c>
      <c r="L189" s="69">
        <f t="shared" si="26"/>
        <v>430</v>
      </c>
      <c r="M189" s="70">
        <f t="shared" si="27"/>
        <v>0.60906515580736542</v>
      </c>
      <c r="N189" s="71"/>
      <c r="O189" s="69"/>
      <c r="P189" s="69">
        <v>298</v>
      </c>
      <c r="Q189" s="69"/>
      <c r="R189" s="70"/>
      <c r="S189" s="71"/>
      <c r="T189" s="69"/>
      <c r="U189" s="69">
        <v>260</v>
      </c>
      <c r="V189" s="69"/>
      <c r="W189" s="70"/>
      <c r="X189" s="71"/>
    </row>
    <row r="190" spans="1:24">
      <c r="A190" s="66" t="s">
        <v>281</v>
      </c>
      <c r="B190" s="60" t="s">
        <v>314</v>
      </c>
      <c r="C190" s="86" t="s">
        <v>316</v>
      </c>
      <c r="D190" s="76"/>
      <c r="E190" s="69">
        <v>19948</v>
      </c>
      <c r="F190" s="69">
        <v>18571</v>
      </c>
      <c r="G190" s="69">
        <f t="shared" si="24"/>
        <v>-1377</v>
      </c>
      <c r="H190" s="70">
        <f t="shared" si="25"/>
        <v>-6.902947663926208E-2</v>
      </c>
      <c r="I190" s="71"/>
      <c r="J190" s="69">
        <v>15034</v>
      </c>
      <c r="K190" s="69">
        <v>19207</v>
      </c>
      <c r="L190" s="69">
        <f t="shared" si="26"/>
        <v>4173</v>
      </c>
      <c r="M190" s="70">
        <f t="shared" si="27"/>
        <v>0.27757083943062394</v>
      </c>
      <c r="N190" s="71"/>
      <c r="O190" s="88">
        <v>3315</v>
      </c>
      <c r="P190" s="88">
        <v>3900</v>
      </c>
      <c r="Q190" s="72">
        <f>P190-O190</f>
        <v>585</v>
      </c>
      <c r="R190" s="89">
        <f>(P190-O190)/ABS(O190)</f>
        <v>0.17647058823529413</v>
      </c>
      <c r="S190" s="71"/>
      <c r="T190" s="88">
        <v>4209</v>
      </c>
      <c r="U190" s="88">
        <v>4341</v>
      </c>
      <c r="V190" s="72">
        <f>U190-T190</f>
        <v>132</v>
      </c>
      <c r="W190" s="89">
        <f>(U190-T190)/ABS(T190)</f>
        <v>3.1361368496079831E-2</v>
      </c>
      <c r="X190" s="71"/>
    </row>
    <row r="191" spans="1:24">
      <c r="A191" s="66" t="s">
        <v>284</v>
      </c>
      <c r="B191" s="60" t="s">
        <v>211</v>
      </c>
      <c r="C191" s="70">
        <v>0.91500000000000004</v>
      </c>
      <c r="D191" s="71"/>
      <c r="E191" s="69">
        <v>4595</v>
      </c>
      <c r="F191" s="69">
        <v>6949</v>
      </c>
      <c r="G191" s="69">
        <f t="shared" si="24"/>
        <v>2354</v>
      </c>
      <c r="H191" s="70">
        <f t="shared" si="25"/>
        <v>0.5122959738846572</v>
      </c>
      <c r="I191" s="71"/>
      <c r="J191" s="69">
        <v>3518</v>
      </c>
      <c r="K191" s="69">
        <v>5754</v>
      </c>
      <c r="L191" s="69">
        <f t="shared" si="26"/>
        <v>2236</v>
      </c>
      <c r="M191" s="70">
        <f t="shared" si="27"/>
        <v>0.63558840250142123</v>
      </c>
      <c r="N191" s="71"/>
      <c r="O191" s="69"/>
      <c r="P191" s="69"/>
      <c r="Q191" s="69"/>
      <c r="R191" s="70"/>
      <c r="S191" s="71"/>
      <c r="T191" s="69"/>
      <c r="U191" s="69"/>
      <c r="V191" s="69"/>
      <c r="W191" s="70"/>
      <c r="X191" s="71"/>
    </row>
    <row r="192" spans="1:24">
      <c r="A192" s="66" t="s">
        <v>284</v>
      </c>
      <c r="B192" s="60" t="s">
        <v>218</v>
      </c>
      <c r="C192" s="70">
        <v>0.91500000000000004</v>
      </c>
      <c r="D192" s="71"/>
      <c r="E192" s="69">
        <v>1826</v>
      </c>
      <c r="F192" s="69">
        <v>2602</v>
      </c>
      <c r="G192" s="69">
        <f t="shared" si="24"/>
        <v>776</v>
      </c>
      <c r="H192" s="70">
        <f t="shared" si="25"/>
        <v>0.4249726177437021</v>
      </c>
      <c r="I192" s="71"/>
      <c r="J192" s="69">
        <v>1678</v>
      </c>
      <c r="K192" s="69">
        <v>2439</v>
      </c>
      <c r="L192" s="69">
        <f t="shared" si="26"/>
        <v>761</v>
      </c>
      <c r="M192" s="70">
        <f t="shared" si="27"/>
        <v>0.45351609058402859</v>
      </c>
      <c r="N192" s="71"/>
      <c r="O192" s="72">
        <v>490</v>
      </c>
      <c r="P192" s="72">
        <v>962</v>
      </c>
      <c r="Q192" s="72">
        <f>P192-O192</f>
        <v>472</v>
      </c>
      <c r="R192" s="73">
        <f>(P192-O192)/ABS(O192)</f>
        <v>0.96326530612244898</v>
      </c>
      <c r="S192" s="71"/>
      <c r="T192" s="72">
        <v>405</v>
      </c>
      <c r="U192" s="72">
        <v>751</v>
      </c>
      <c r="V192" s="72">
        <f>U192-T192</f>
        <v>346</v>
      </c>
      <c r="W192" s="73">
        <f>(U192-T192)/ABS(T192)</f>
        <v>0.85432098765432096</v>
      </c>
      <c r="X192" s="71"/>
    </row>
    <row r="193" spans="1:24">
      <c r="A193" s="66" t="s">
        <v>277</v>
      </c>
      <c r="B193" s="60" t="s">
        <v>196</v>
      </c>
      <c r="C193" s="70">
        <v>0.91500000000000004</v>
      </c>
      <c r="D193" s="71"/>
      <c r="E193" s="69">
        <v>3092</v>
      </c>
      <c r="F193" s="69">
        <v>4675</v>
      </c>
      <c r="G193" s="69">
        <f t="shared" si="24"/>
        <v>1583</v>
      </c>
      <c r="H193" s="70">
        <f t="shared" si="25"/>
        <v>0.51196636481241919</v>
      </c>
      <c r="I193" s="71"/>
      <c r="J193" s="69">
        <v>2341</v>
      </c>
      <c r="K193" s="69">
        <v>3444</v>
      </c>
      <c r="L193" s="69">
        <f t="shared" si="26"/>
        <v>1103</v>
      </c>
      <c r="M193" s="70">
        <f t="shared" si="27"/>
        <v>0.47116616830414354</v>
      </c>
      <c r="N193" s="71"/>
      <c r="O193" s="72">
        <v>684</v>
      </c>
      <c r="P193" s="72">
        <v>1467</v>
      </c>
      <c r="Q193" s="72">
        <f>P193-O193</f>
        <v>783</v>
      </c>
      <c r="R193" s="73">
        <f>(P193-O193)/ABS(O193)</f>
        <v>1.1447368421052631</v>
      </c>
      <c r="S193" s="71"/>
      <c r="T193" s="72">
        <v>565</v>
      </c>
      <c r="U193" s="72">
        <v>1200</v>
      </c>
      <c r="V193" s="72">
        <f>U193-T193</f>
        <v>635</v>
      </c>
      <c r="W193" s="73">
        <f>(U193-T193)/ABS(T193)</f>
        <v>1.1238938053097345</v>
      </c>
      <c r="X193" s="71"/>
    </row>
    <row r="194" spans="1:24">
      <c r="A194" s="66" t="s">
        <v>284</v>
      </c>
      <c r="B194" s="60" t="s">
        <v>188</v>
      </c>
      <c r="C194" s="67">
        <v>0.77</v>
      </c>
      <c r="D194" s="68"/>
      <c r="E194" s="69">
        <v>40659</v>
      </c>
      <c r="F194" s="69">
        <v>57630</v>
      </c>
      <c r="G194" s="69">
        <f t="shared" si="24"/>
        <v>16971</v>
      </c>
      <c r="H194" s="70">
        <f t="shared" si="25"/>
        <v>0.41739836198627611</v>
      </c>
      <c r="I194" s="71"/>
      <c r="J194" s="69">
        <v>28644</v>
      </c>
      <c r="K194" s="69">
        <v>45753</v>
      </c>
      <c r="L194" s="69">
        <f t="shared" si="26"/>
        <v>17109</v>
      </c>
      <c r="M194" s="70">
        <f t="shared" si="27"/>
        <v>0.59729786342689573</v>
      </c>
      <c r="N194" s="71"/>
      <c r="O194" s="69"/>
      <c r="P194" s="69"/>
      <c r="Q194" s="69"/>
      <c r="R194" s="70"/>
      <c r="S194" s="71"/>
      <c r="T194" s="69"/>
      <c r="U194" s="69"/>
      <c r="V194" s="69"/>
      <c r="W194" s="70"/>
      <c r="X194" s="71"/>
    </row>
    <row r="195" spans="1:24">
      <c r="A195" s="66" t="s">
        <v>277</v>
      </c>
      <c r="B195" s="60" t="s">
        <v>157</v>
      </c>
      <c r="C195" s="70">
        <v>0.91500000000000004</v>
      </c>
      <c r="D195" s="71"/>
      <c r="E195" s="69">
        <v>4344</v>
      </c>
      <c r="F195" s="69">
        <v>6877</v>
      </c>
      <c r="G195" s="69">
        <f t="shared" si="24"/>
        <v>2533</v>
      </c>
      <c r="H195" s="70">
        <f t="shared" si="25"/>
        <v>0.58310313075506448</v>
      </c>
      <c r="I195" s="71"/>
      <c r="J195" s="69">
        <v>2767</v>
      </c>
      <c r="K195" s="69">
        <v>4431</v>
      </c>
      <c r="L195" s="69">
        <f t="shared" si="26"/>
        <v>1664</v>
      </c>
      <c r="M195" s="70">
        <f t="shared" si="27"/>
        <v>0.60137332851463676</v>
      </c>
      <c r="N195" s="71"/>
      <c r="O195" s="69"/>
      <c r="P195" s="69"/>
      <c r="Q195" s="69"/>
      <c r="R195" s="70"/>
      <c r="S195" s="71"/>
      <c r="T195" s="69"/>
      <c r="U195" s="69"/>
      <c r="V195" s="69"/>
      <c r="W195" s="70"/>
      <c r="X195" s="71"/>
    </row>
    <row r="196" spans="1:24">
      <c r="A196" s="66" t="s">
        <v>277</v>
      </c>
      <c r="B196" s="60" t="s">
        <v>224</v>
      </c>
      <c r="C196" s="67">
        <v>0.8</v>
      </c>
      <c r="D196" s="68"/>
      <c r="E196" s="69">
        <v>9729</v>
      </c>
      <c r="F196" s="69">
        <v>11376</v>
      </c>
      <c r="G196" s="69">
        <f t="shared" si="24"/>
        <v>1647</v>
      </c>
      <c r="H196" s="70">
        <f t="shared" si="25"/>
        <v>0.1692876965772433</v>
      </c>
      <c r="I196" s="71"/>
      <c r="J196" s="69">
        <v>5774</v>
      </c>
      <c r="K196" s="69">
        <v>5789</v>
      </c>
      <c r="L196" s="69">
        <f t="shared" si="26"/>
        <v>15</v>
      </c>
      <c r="M196" s="70">
        <f t="shared" si="27"/>
        <v>2.5978524419812956E-3</v>
      </c>
      <c r="N196" s="71"/>
      <c r="O196" s="69"/>
      <c r="P196" s="69"/>
      <c r="Q196" s="69"/>
      <c r="R196" s="70"/>
      <c r="S196" s="71"/>
      <c r="T196" s="69"/>
      <c r="U196" s="69"/>
      <c r="V196" s="69"/>
      <c r="W196" s="70"/>
      <c r="X196" s="71"/>
    </row>
    <row r="197" spans="1:24">
      <c r="A197" s="66" t="s">
        <v>281</v>
      </c>
      <c r="B197" s="60" t="s">
        <v>215</v>
      </c>
      <c r="C197" s="67">
        <v>1</v>
      </c>
      <c r="D197" s="68"/>
      <c r="E197" s="69">
        <v>7815</v>
      </c>
      <c r="F197" s="69">
        <v>8289</v>
      </c>
      <c r="G197" s="69">
        <f t="shared" si="24"/>
        <v>474</v>
      </c>
      <c r="H197" s="70">
        <f t="shared" si="25"/>
        <v>6.0652591170825339E-2</v>
      </c>
      <c r="I197" s="71"/>
      <c r="J197" s="69">
        <v>6331</v>
      </c>
      <c r="K197" s="69">
        <v>6736</v>
      </c>
      <c r="L197" s="69">
        <f t="shared" si="26"/>
        <v>405</v>
      </c>
      <c r="M197" s="70">
        <f t="shared" si="27"/>
        <v>6.3970936660875055E-2</v>
      </c>
      <c r="N197" s="71"/>
      <c r="O197" s="69"/>
      <c r="P197" s="69"/>
      <c r="Q197" s="69"/>
      <c r="R197" s="70"/>
      <c r="S197" s="71"/>
      <c r="T197" s="69"/>
      <c r="U197" s="69"/>
      <c r="V197" s="69"/>
      <c r="W197" s="70"/>
      <c r="X197" s="71"/>
    </row>
    <row r="198" spans="1:24">
      <c r="A198" s="66" t="s">
        <v>277</v>
      </c>
      <c r="B198" s="60" t="s">
        <v>19</v>
      </c>
      <c r="C198" s="67">
        <v>0.8</v>
      </c>
      <c r="D198" s="68"/>
      <c r="E198" s="69">
        <v>2110</v>
      </c>
      <c r="F198" s="69">
        <v>1725</v>
      </c>
      <c r="G198" s="69">
        <f t="shared" si="24"/>
        <v>-385</v>
      </c>
      <c r="H198" s="70">
        <f t="shared" si="25"/>
        <v>-0.18246445497630331</v>
      </c>
      <c r="I198" s="71"/>
      <c r="J198" s="69">
        <v>1556</v>
      </c>
      <c r="K198" s="69">
        <v>1639</v>
      </c>
      <c r="L198" s="69">
        <f t="shared" si="26"/>
        <v>83</v>
      </c>
      <c r="M198" s="70">
        <f t="shared" si="27"/>
        <v>5.3341902313624678E-2</v>
      </c>
      <c r="N198" s="71"/>
      <c r="O198" s="72">
        <v>302</v>
      </c>
      <c r="P198" s="72">
        <v>430</v>
      </c>
      <c r="Q198" s="72">
        <f>P198-O198</f>
        <v>128</v>
      </c>
      <c r="R198" s="73">
        <f>(P198-O198)/ABS(O198)</f>
        <v>0.42384105960264901</v>
      </c>
      <c r="S198" s="71"/>
      <c r="T198" s="72">
        <v>397</v>
      </c>
      <c r="U198" s="72">
        <v>381</v>
      </c>
      <c r="V198" s="72">
        <f>U198-T198</f>
        <v>-16</v>
      </c>
      <c r="W198" s="73">
        <f>(U198-T198)/ABS(T198)</f>
        <v>-4.0302267002518891E-2</v>
      </c>
      <c r="X198" s="71"/>
    </row>
    <row r="199" spans="1:24">
      <c r="A199" s="66" t="s">
        <v>282</v>
      </c>
      <c r="B199" s="60" t="s">
        <v>97</v>
      </c>
      <c r="C199" s="74">
        <v>0.91500000000000004</v>
      </c>
      <c r="D199" s="75"/>
      <c r="E199" s="69">
        <v>3037</v>
      </c>
      <c r="F199" s="69">
        <v>4317</v>
      </c>
      <c r="G199" s="69">
        <f t="shared" si="24"/>
        <v>1280</v>
      </c>
      <c r="H199" s="70">
        <f t="shared" si="25"/>
        <v>0.42146855449456699</v>
      </c>
      <c r="I199" s="71"/>
      <c r="J199" s="69">
        <v>2040</v>
      </c>
      <c r="K199" s="69">
        <v>2770</v>
      </c>
      <c r="L199" s="69">
        <f t="shared" si="26"/>
        <v>730</v>
      </c>
      <c r="M199" s="70">
        <f t="shared" si="27"/>
        <v>0.35784313725490197</v>
      </c>
      <c r="N199" s="71"/>
      <c r="O199" s="69"/>
      <c r="P199" s="69">
        <v>637</v>
      </c>
      <c r="Q199" s="69"/>
      <c r="R199" s="70"/>
      <c r="S199" s="71"/>
      <c r="T199" s="69"/>
      <c r="U199" s="69">
        <v>557</v>
      </c>
      <c r="V199" s="69"/>
      <c r="W199" s="70"/>
      <c r="X199" s="71"/>
    </row>
    <row r="200" spans="1:24">
      <c r="A200" s="66" t="s">
        <v>279</v>
      </c>
      <c r="B200" s="60" t="s">
        <v>40</v>
      </c>
      <c r="C200" s="74">
        <v>0.91500000000000004</v>
      </c>
      <c r="D200" s="75"/>
      <c r="E200" s="69">
        <v>3124</v>
      </c>
      <c r="F200" s="69">
        <v>3450</v>
      </c>
      <c r="G200" s="69">
        <f t="shared" si="24"/>
        <v>326</v>
      </c>
      <c r="H200" s="70">
        <f t="shared" si="25"/>
        <v>0.10435339308578745</v>
      </c>
      <c r="I200" s="71"/>
      <c r="J200" s="69">
        <v>2679</v>
      </c>
      <c r="K200" s="69">
        <v>2225</v>
      </c>
      <c r="L200" s="69">
        <f t="shared" si="26"/>
        <v>-454</v>
      </c>
      <c r="M200" s="70">
        <f t="shared" si="27"/>
        <v>-0.1694662187383352</v>
      </c>
      <c r="N200" s="71"/>
      <c r="O200" s="72">
        <v>834</v>
      </c>
      <c r="P200" s="72">
        <v>1267</v>
      </c>
      <c r="Q200" s="72">
        <f>P200-O200</f>
        <v>433</v>
      </c>
      <c r="R200" s="73">
        <f>(P200-O200)/ABS(O200)</f>
        <v>0.51918465227817745</v>
      </c>
      <c r="S200" s="71"/>
      <c r="T200" s="72">
        <v>745</v>
      </c>
      <c r="U200" s="72">
        <v>1072</v>
      </c>
      <c r="V200" s="72">
        <f>U200-T200</f>
        <v>327</v>
      </c>
      <c r="W200" s="73">
        <f>(U200-T200)/ABS(T200)</f>
        <v>0.43892617449664428</v>
      </c>
      <c r="X200" s="71"/>
    </row>
    <row r="201" spans="1:24">
      <c r="A201" s="66" t="s">
        <v>276</v>
      </c>
      <c r="B201" s="60" t="s">
        <v>33</v>
      </c>
      <c r="C201" s="67">
        <v>1</v>
      </c>
      <c r="D201" s="68"/>
      <c r="E201" s="69">
        <v>5622</v>
      </c>
      <c r="F201" s="69">
        <v>7495</v>
      </c>
      <c r="G201" s="69">
        <f t="shared" si="24"/>
        <v>1873</v>
      </c>
      <c r="H201" s="70">
        <f t="shared" si="25"/>
        <v>0.33315546069014584</v>
      </c>
      <c r="I201" s="71"/>
      <c r="J201" s="69">
        <v>4272</v>
      </c>
      <c r="K201" s="69">
        <v>4436</v>
      </c>
      <c r="L201" s="69">
        <f t="shared" si="26"/>
        <v>164</v>
      </c>
      <c r="M201" s="70">
        <f t="shared" si="27"/>
        <v>3.8389513108614229E-2</v>
      </c>
      <c r="N201" s="71"/>
      <c r="O201" s="69"/>
      <c r="P201" s="69"/>
      <c r="Q201" s="69"/>
      <c r="R201" s="70"/>
      <c r="S201" s="71"/>
      <c r="T201" s="69"/>
      <c r="U201" s="69"/>
      <c r="V201" s="69"/>
      <c r="W201" s="70"/>
      <c r="X201" s="71"/>
    </row>
    <row r="202" spans="1:24">
      <c r="A202" s="66" t="s">
        <v>276</v>
      </c>
      <c r="B202" s="60" t="s">
        <v>210</v>
      </c>
      <c r="C202" s="67">
        <v>1</v>
      </c>
      <c r="D202" s="68"/>
      <c r="E202" s="69">
        <v>1563</v>
      </c>
      <c r="F202" s="69">
        <v>2045</v>
      </c>
      <c r="G202" s="69">
        <f t="shared" si="24"/>
        <v>482</v>
      </c>
      <c r="H202" s="70">
        <f t="shared" si="25"/>
        <v>0.30838131797824697</v>
      </c>
      <c r="I202" s="71"/>
      <c r="J202" s="69">
        <v>1263</v>
      </c>
      <c r="K202" s="69">
        <v>1290</v>
      </c>
      <c r="L202" s="69">
        <f t="shared" si="26"/>
        <v>27</v>
      </c>
      <c r="M202" s="70">
        <f t="shared" si="27"/>
        <v>2.1377672209026127E-2</v>
      </c>
      <c r="N202" s="71"/>
      <c r="O202" s="69"/>
      <c r="P202" s="69"/>
      <c r="Q202" s="69"/>
      <c r="R202" s="70"/>
      <c r="S202" s="71"/>
      <c r="T202" s="69"/>
      <c r="U202" s="69"/>
      <c r="V202" s="69"/>
      <c r="W202" s="70"/>
      <c r="X202" s="71"/>
    </row>
    <row r="203" spans="1:24">
      <c r="A203" s="66" t="s">
        <v>279</v>
      </c>
      <c r="B203" s="60" t="s">
        <v>174</v>
      </c>
      <c r="C203" s="70">
        <v>0.91500000000000004</v>
      </c>
      <c r="D203" s="71"/>
      <c r="E203" s="69">
        <v>3013</v>
      </c>
      <c r="F203" s="69">
        <v>4559</v>
      </c>
      <c r="G203" s="69">
        <f t="shared" si="24"/>
        <v>1546</v>
      </c>
      <c r="H203" s="70">
        <f t="shared" si="25"/>
        <v>0.51310985728509795</v>
      </c>
      <c r="I203" s="71"/>
      <c r="J203" s="69">
        <v>2363</v>
      </c>
      <c r="K203" s="69">
        <v>3324</v>
      </c>
      <c r="L203" s="69">
        <f t="shared" si="26"/>
        <v>961</v>
      </c>
      <c r="M203" s="70">
        <f t="shared" si="27"/>
        <v>0.40668641557342361</v>
      </c>
      <c r="N203" s="71"/>
      <c r="O203" s="69"/>
      <c r="P203" s="69">
        <v>1354</v>
      </c>
      <c r="Q203" s="69"/>
      <c r="R203" s="70"/>
      <c r="S203" s="71"/>
      <c r="T203" s="69"/>
      <c r="U203" s="69">
        <v>1050</v>
      </c>
      <c r="V203" s="69"/>
      <c r="W203" s="70"/>
      <c r="X203" s="71"/>
    </row>
    <row r="204" spans="1:24">
      <c r="A204" s="66" t="s">
        <v>279</v>
      </c>
      <c r="B204" s="60" t="s">
        <v>52</v>
      </c>
      <c r="C204" s="67">
        <v>0.8</v>
      </c>
      <c r="D204" s="68"/>
      <c r="E204" s="69">
        <v>5435</v>
      </c>
      <c r="F204" s="69">
        <v>8433</v>
      </c>
      <c r="G204" s="69">
        <f t="shared" si="24"/>
        <v>2998</v>
      </c>
      <c r="H204" s="70">
        <f t="shared" si="25"/>
        <v>0.55160993560257587</v>
      </c>
      <c r="I204" s="71"/>
      <c r="J204" s="69">
        <v>2996</v>
      </c>
      <c r="K204" s="69">
        <v>4443</v>
      </c>
      <c r="L204" s="69">
        <f t="shared" si="26"/>
        <v>1447</v>
      </c>
      <c r="M204" s="70">
        <f t="shared" si="27"/>
        <v>0.48297730307076103</v>
      </c>
      <c r="N204" s="71"/>
      <c r="O204" s="72">
        <v>848</v>
      </c>
      <c r="P204" s="72">
        <v>1912</v>
      </c>
      <c r="Q204" s="72">
        <f>P204-O204</f>
        <v>1064</v>
      </c>
      <c r="R204" s="73">
        <f>(P204-O204)/ABS(O204)</f>
        <v>1.2547169811320755</v>
      </c>
      <c r="S204" s="71"/>
      <c r="T204" s="72">
        <v>710</v>
      </c>
      <c r="U204" s="72">
        <v>1673</v>
      </c>
      <c r="V204" s="72">
        <f>U204-T204</f>
        <v>963</v>
      </c>
      <c r="W204" s="73">
        <f>(U204-T204)/ABS(T204)</f>
        <v>1.3563380281690141</v>
      </c>
      <c r="X204" s="71"/>
    </row>
    <row r="205" spans="1:24">
      <c r="A205" s="66" t="s">
        <v>278</v>
      </c>
      <c r="B205" s="60" t="s">
        <v>64</v>
      </c>
      <c r="C205" s="67">
        <v>1</v>
      </c>
      <c r="D205" s="68"/>
      <c r="E205" s="69">
        <v>3335</v>
      </c>
      <c r="F205" s="69">
        <v>5312</v>
      </c>
      <c r="G205" s="69">
        <f t="shared" si="24"/>
        <v>1977</v>
      </c>
      <c r="H205" s="70">
        <f t="shared" si="25"/>
        <v>0.59280359820089956</v>
      </c>
      <c r="I205" s="71"/>
      <c r="J205" s="69">
        <v>1271</v>
      </c>
      <c r="K205" s="69">
        <v>2842</v>
      </c>
      <c r="L205" s="69">
        <f t="shared" si="26"/>
        <v>1571</v>
      </c>
      <c r="M205" s="70">
        <f t="shared" si="27"/>
        <v>1.2360346184107003</v>
      </c>
      <c r="N205" s="71"/>
      <c r="O205" s="69"/>
      <c r="P205" s="69"/>
      <c r="Q205" s="69"/>
      <c r="R205" s="70"/>
      <c r="S205" s="71"/>
      <c r="T205" s="69"/>
      <c r="U205" s="69"/>
      <c r="V205" s="69"/>
      <c r="W205" s="70"/>
      <c r="X205" s="71"/>
    </row>
    <row r="206" spans="1:24">
      <c r="A206" s="66" t="s">
        <v>282</v>
      </c>
      <c r="B206" s="81" t="s">
        <v>225</v>
      </c>
      <c r="C206" s="70">
        <v>0.91500000000000004</v>
      </c>
      <c r="D206" s="71"/>
      <c r="E206" s="69">
        <v>2608</v>
      </c>
      <c r="F206" s="69">
        <v>4101</v>
      </c>
      <c r="G206" s="69">
        <f t="shared" si="24"/>
        <v>1493</v>
      </c>
      <c r="H206" s="70">
        <f t="shared" si="25"/>
        <v>0.57246932515337423</v>
      </c>
      <c r="I206" s="71"/>
      <c r="J206" s="69">
        <v>1918</v>
      </c>
      <c r="K206" s="69">
        <v>2560</v>
      </c>
      <c r="L206" s="69">
        <f t="shared" si="26"/>
        <v>642</v>
      </c>
      <c r="M206" s="70">
        <f t="shared" si="27"/>
        <v>0.33472367049009383</v>
      </c>
      <c r="N206" s="71"/>
      <c r="O206" s="72">
        <v>710</v>
      </c>
      <c r="P206" s="72">
        <v>1528</v>
      </c>
      <c r="Q206" s="72">
        <f>P206-O206</f>
        <v>818</v>
      </c>
      <c r="R206" s="73">
        <f>(P206-O206)/ABS(O206)</f>
        <v>1.152112676056338</v>
      </c>
      <c r="S206" s="71"/>
      <c r="T206" s="72">
        <v>553</v>
      </c>
      <c r="U206" s="72">
        <v>1031</v>
      </c>
      <c r="V206" s="72">
        <f>U206-T206</f>
        <v>478</v>
      </c>
      <c r="W206" s="73">
        <f>(U206-T206)/ABS(T206)</f>
        <v>0.86437613019891502</v>
      </c>
      <c r="X206" s="71"/>
    </row>
    <row r="207" spans="1:24">
      <c r="A207" s="66" t="s">
        <v>279</v>
      </c>
      <c r="B207" s="60" t="s">
        <v>59</v>
      </c>
      <c r="C207" s="74">
        <v>0.91500000000000004</v>
      </c>
      <c r="D207" s="75"/>
      <c r="E207" s="69">
        <v>1572</v>
      </c>
      <c r="F207" s="69">
        <v>2005</v>
      </c>
      <c r="G207" s="69">
        <f t="shared" si="24"/>
        <v>433</v>
      </c>
      <c r="H207" s="70">
        <f t="shared" si="25"/>
        <v>0.27544529262086515</v>
      </c>
      <c r="I207" s="71"/>
      <c r="J207" s="69">
        <v>1298</v>
      </c>
      <c r="K207" s="69">
        <v>1572</v>
      </c>
      <c r="L207" s="69">
        <f t="shared" si="26"/>
        <v>274</v>
      </c>
      <c r="M207" s="70">
        <f t="shared" si="27"/>
        <v>0.2110939907550077</v>
      </c>
      <c r="N207" s="71"/>
      <c r="O207" s="69"/>
      <c r="P207" s="69"/>
      <c r="Q207" s="69"/>
      <c r="R207" s="70"/>
      <c r="S207" s="71"/>
      <c r="T207" s="69"/>
      <c r="U207" s="69"/>
      <c r="V207" s="69"/>
      <c r="W207" s="70"/>
      <c r="X207" s="71"/>
    </row>
    <row r="208" spans="1:24">
      <c r="A208" s="66" t="s">
        <v>277</v>
      </c>
      <c r="B208" s="60" t="s">
        <v>71</v>
      </c>
      <c r="C208" s="67">
        <v>1</v>
      </c>
      <c r="D208" s="68"/>
      <c r="E208" s="69">
        <v>2999</v>
      </c>
      <c r="F208" s="69">
        <v>3808</v>
      </c>
      <c r="G208" s="69">
        <f t="shared" si="24"/>
        <v>809</v>
      </c>
      <c r="H208" s="70">
        <f t="shared" si="25"/>
        <v>0.26975658552850951</v>
      </c>
      <c r="I208" s="71"/>
      <c r="J208" s="69">
        <v>2248</v>
      </c>
      <c r="K208" s="69">
        <v>2401</v>
      </c>
      <c r="L208" s="69">
        <f t="shared" si="26"/>
        <v>153</v>
      </c>
      <c r="M208" s="70">
        <f t="shared" si="27"/>
        <v>6.8060498220640572E-2</v>
      </c>
      <c r="N208" s="71"/>
      <c r="O208" s="69"/>
      <c r="P208" s="69"/>
      <c r="Q208" s="69"/>
      <c r="R208" s="70"/>
      <c r="S208" s="71"/>
      <c r="T208" s="69"/>
      <c r="U208" s="69"/>
      <c r="V208" s="69"/>
      <c r="W208" s="70"/>
      <c r="X208" s="71"/>
    </row>
    <row r="209" spans="1:24">
      <c r="A209" s="66" t="s">
        <v>278</v>
      </c>
      <c r="B209" s="60" t="s">
        <v>227</v>
      </c>
      <c r="C209" s="91" t="s">
        <v>335</v>
      </c>
      <c r="D209" s="92"/>
      <c r="E209" s="69">
        <v>3280</v>
      </c>
      <c r="F209" s="69">
        <v>4236</v>
      </c>
      <c r="G209" s="69">
        <f t="shared" si="24"/>
        <v>956</v>
      </c>
      <c r="H209" s="70">
        <f t="shared" si="25"/>
        <v>0.29146341463414632</v>
      </c>
      <c r="I209" s="71"/>
      <c r="J209" s="69">
        <v>2074</v>
      </c>
      <c r="K209" s="69">
        <v>3246</v>
      </c>
      <c r="L209" s="69">
        <f t="shared" si="26"/>
        <v>1172</v>
      </c>
      <c r="M209" s="70">
        <f t="shared" si="27"/>
        <v>0.56509161041465772</v>
      </c>
      <c r="N209" s="71"/>
      <c r="O209" s="69"/>
      <c r="P209" s="69"/>
      <c r="Q209" s="69"/>
      <c r="R209" s="84"/>
      <c r="S209" s="85"/>
      <c r="T209" s="69"/>
      <c r="U209" s="69"/>
      <c r="V209" s="69"/>
      <c r="W209" s="84"/>
      <c r="X209" s="85"/>
    </row>
    <row r="210" spans="1:24">
      <c r="A210" s="66" t="s">
        <v>281</v>
      </c>
      <c r="B210" s="60" t="s">
        <v>12</v>
      </c>
      <c r="C210" s="67">
        <v>0.8</v>
      </c>
      <c r="D210" s="68"/>
      <c r="E210" s="69">
        <v>2777</v>
      </c>
      <c r="F210" s="69">
        <v>2203</v>
      </c>
      <c r="G210" s="69">
        <f t="shared" si="24"/>
        <v>-574</v>
      </c>
      <c r="H210" s="70">
        <f t="shared" si="25"/>
        <v>-0.20669787540511342</v>
      </c>
      <c r="I210" s="71"/>
      <c r="J210" s="69">
        <v>2040</v>
      </c>
      <c r="K210" s="69">
        <v>1913</v>
      </c>
      <c r="L210" s="69">
        <f t="shared" si="26"/>
        <v>-127</v>
      </c>
      <c r="M210" s="70">
        <f t="shared" si="27"/>
        <v>-6.2254901960784315E-2</v>
      </c>
      <c r="N210" s="71"/>
      <c r="O210" s="69"/>
      <c r="P210" s="69">
        <v>470</v>
      </c>
      <c r="Q210" s="69"/>
      <c r="R210" s="70"/>
      <c r="S210" s="71"/>
      <c r="T210" s="69"/>
      <c r="U210" s="69">
        <v>444</v>
      </c>
      <c r="V210" s="69"/>
      <c r="W210" s="70"/>
      <c r="X210" s="71"/>
    </row>
    <row r="211" spans="1:24">
      <c r="A211" s="66" t="s">
        <v>283</v>
      </c>
      <c r="B211" s="60" t="s">
        <v>45</v>
      </c>
      <c r="C211" s="67">
        <v>0.7</v>
      </c>
      <c r="D211" s="68"/>
      <c r="E211" s="69">
        <v>9607</v>
      </c>
      <c r="F211" s="69">
        <v>14397</v>
      </c>
      <c r="G211" s="69">
        <f t="shared" si="24"/>
        <v>4790</v>
      </c>
      <c r="H211" s="70">
        <f t="shared" si="25"/>
        <v>0.49859477464348911</v>
      </c>
      <c r="I211" s="71"/>
      <c r="J211" s="69">
        <v>6506</v>
      </c>
      <c r="K211" s="69">
        <v>10605</v>
      </c>
      <c r="L211" s="69">
        <f t="shared" si="26"/>
        <v>4099</v>
      </c>
      <c r="M211" s="70">
        <f t="shared" si="27"/>
        <v>0.63003381494005528</v>
      </c>
      <c r="N211" s="71"/>
      <c r="O211" s="69"/>
      <c r="P211" s="69"/>
      <c r="Q211" s="69"/>
      <c r="R211" s="70"/>
      <c r="S211" s="71"/>
      <c r="T211" s="69"/>
      <c r="U211" s="69"/>
      <c r="V211" s="69"/>
      <c r="W211" s="70"/>
      <c r="X211" s="71"/>
    </row>
    <row r="212" spans="1:24">
      <c r="A212" s="66" t="s">
        <v>277</v>
      </c>
      <c r="B212" s="60" t="s">
        <v>10</v>
      </c>
      <c r="C212" s="74">
        <v>0.91500000000000004</v>
      </c>
      <c r="D212" s="75"/>
      <c r="E212" s="69">
        <v>14316</v>
      </c>
      <c r="F212" s="69">
        <v>20368</v>
      </c>
      <c r="G212" s="69">
        <f t="shared" si="24"/>
        <v>6052</v>
      </c>
      <c r="H212" s="70">
        <f t="shared" si="25"/>
        <v>0.42274378317965911</v>
      </c>
      <c r="I212" s="71"/>
      <c r="J212" s="69">
        <v>10846</v>
      </c>
      <c r="K212" s="69">
        <v>14188</v>
      </c>
      <c r="L212" s="69">
        <f t="shared" si="26"/>
        <v>3342</v>
      </c>
      <c r="M212" s="70">
        <f t="shared" si="27"/>
        <v>0.30813203024156371</v>
      </c>
      <c r="N212" s="71"/>
      <c r="O212" s="69"/>
      <c r="P212" s="69"/>
      <c r="Q212" s="69"/>
      <c r="R212" s="70"/>
      <c r="S212" s="71"/>
      <c r="T212" s="69"/>
      <c r="U212" s="69"/>
      <c r="V212" s="69"/>
      <c r="W212" s="70"/>
      <c r="X212" s="71"/>
    </row>
    <row r="213" spans="1:24">
      <c r="A213" s="66" t="s">
        <v>282</v>
      </c>
      <c r="B213" s="60" t="s">
        <v>105</v>
      </c>
      <c r="C213" s="67">
        <v>0.75</v>
      </c>
      <c r="D213" s="68"/>
      <c r="E213" s="69">
        <v>6583</v>
      </c>
      <c r="F213" s="69">
        <v>10646</v>
      </c>
      <c r="G213" s="69">
        <f t="shared" si="24"/>
        <v>4063</v>
      </c>
      <c r="H213" s="70">
        <f t="shared" si="25"/>
        <v>0.61719580738265234</v>
      </c>
      <c r="I213" s="71"/>
      <c r="J213" s="69">
        <v>4893</v>
      </c>
      <c r="K213" s="69">
        <v>8160</v>
      </c>
      <c r="L213" s="69">
        <f t="shared" si="26"/>
        <v>3267</v>
      </c>
      <c r="M213" s="70">
        <f t="shared" si="27"/>
        <v>0.66768853464132438</v>
      </c>
      <c r="N213" s="71"/>
      <c r="O213" s="69"/>
      <c r="P213" s="69">
        <v>3325</v>
      </c>
      <c r="Q213" s="69"/>
      <c r="R213" s="70"/>
      <c r="S213" s="71"/>
      <c r="T213" s="69"/>
      <c r="U213" s="69">
        <v>2922</v>
      </c>
      <c r="V213" s="69"/>
      <c r="W213" s="70"/>
      <c r="X213" s="71"/>
    </row>
    <row r="214" spans="1:24">
      <c r="A214" s="66" t="s">
        <v>280</v>
      </c>
      <c r="B214" s="60" t="s">
        <v>261</v>
      </c>
      <c r="C214" s="67">
        <v>0.85</v>
      </c>
      <c r="D214" s="68"/>
      <c r="E214" s="69">
        <v>38493</v>
      </c>
      <c r="F214" s="69">
        <v>30760</v>
      </c>
      <c r="G214" s="69">
        <f t="shared" si="24"/>
        <v>-7733</v>
      </c>
      <c r="H214" s="70">
        <f t="shared" si="25"/>
        <v>-0.20089366897877536</v>
      </c>
      <c r="I214" s="71"/>
      <c r="J214" s="69">
        <v>24402</v>
      </c>
      <c r="K214" s="69">
        <v>26085</v>
      </c>
      <c r="L214" s="69">
        <f t="shared" si="26"/>
        <v>1683</v>
      </c>
      <c r="M214" s="70">
        <f t="shared" si="27"/>
        <v>6.8969756577329733E-2</v>
      </c>
      <c r="N214" s="71"/>
      <c r="O214" s="69"/>
      <c r="P214" s="69">
        <v>3635</v>
      </c>
      <c r="Q214" s="69"/>
      <c r="R214" s="70"/>
      <c r="S214" s="71"/>
      <c r="T214" s="69"/>
      <c r="U214" s="69">
        <v>3051</v>
      </c>
      <c r="V214" s="69"/>
      <c r="W214" s="70"/>
      <c r="X214" s="71"/>
    </row>
    <row r="215" spans="1:24">
      <c r="A215" s="66" t="s">
        <v>277</v>
      </c>
      <c r="B215" s="60" t="s">
        <v>81</v>
      </c>
      <c r="C215" s="74">
        <v>0.91500000000000004</v>
      </c>
      <c r="D215" s="75"/>
      <c r="E215" s="69">
        <v>2081</v>
      </c>
      <c r="F215" s="69">
        <v>2528</v>
      </c>
      <c r="G215" s="69">
        <f t="shared" si="24"/>
        <v>447</v>
      </c>
      <c r="H215" s="70">
        <f t="shared" si="25"/>
        <v>0.21480057664584334</v>
      </c>
      <c r="I215" s="71"/>
      <c r="J215" s="69">
        <v>1711</v>
      </c>
      <c r="K215" s="69">
        <v>1864</v>
      </c>
      <c r="L215" s="69">
        <f t="shared" si="26"/>
        <v>153</v>
      </c>
      <c r="M215" s="70">
        <f t="shared" si="27"/>
        <v>8.942139099941554E-2</v>
      </c>
      <c r="N215" s="71"/>
      <c r="O215" s="69"/>
      <c r="P215" s="69"/>
      <c r="Q215" s="69"/>
      <c r="R215" s="70"/>
      <c r="S215" s="71"/>
      <c r="T215" s="69"/>
      <c r="U215" s="69"/>
      <c r="V215" s="69"/>
      <c r="W215" s="70"/>
      <c r="X215" s="71"/>
    </row>
    <row r="216" spans="1:24">
      <c r="A216" s="66" t="s">
        <v>282</v>
      </c>
      <c r="B216" s="60" t="s">
        <v>90</v>
      </c>
      <c r="C216" s="67">
        <v>1</v>
      </c>
      <c r="D216" s="68"/>
      <c r="E216" s="69">
        <v>5575</v>
      </c>
      <c r="F216" s="69">
        <v>5027</v>
      </c>
      <c r="G216" s="69">
        <f t="shared" si="24"/>
        <v>-548</v>
      </c>
      <c r="H216" s="70">
        <f t="shared" si="25"/>
        <v>-9.8295964125560534E-2</v>
      </c>
      <c r="I216" s="71"/>
      <c r="J216" s="69">
        <v>3649</v>
      </c>
      <c r="K216" s="69">
        <v>3262</v>
      </c>
      <c r="L216" s="69">
        <f t="shared" si="26"/>
        <v>-387</v>
      </c>
      <c r="M216" s="70">
        <f t="shared" si="27"/>
        <v>-0.10605645382296519</v>
      </c>
      <c r="N216" s="71"/>
      <c r="O216" s="69"/>
      <c r="P216" s="69"/>
      <c r="Q216" s="69"/>
      <c r="R216" s="70"/>
      <c r="S216" s="71"/>
      <c r="T216" s="69"/>
      <c r="U216" s="69"/>
      <c r="V216" s="69"/>
      <c r="W216" s="70"/>
      <c r="X216" s="71"/>
    </row>
    <row r="217" spans="1:24">
      <c r="A217" s="66" t="s">
        <v>282</v>
      </c>
      <c r="B217" s="60" t="s">
        <v>175</v>
      </c>
      <c r="C217" s="70">
        <v>0.91500000000000004</v>
      </c>
      <c r="D217" s="71"/>
      <c r="E217" s="69">
        <v>2605</v>
      </c>
      <c r="F217" s="69">
        <v>3676</v>
      </c>
      <c r="G217" s="69">
        <f t="shared" si="24"/>
        <v>1071</v>
      </c>
      <c r="H217" s="70">
        <f t="shared" si="25"/>
        <v>0.4111324376199616</v>
      </c>
      <c r="I217" s="71"/>
      <c r="J217" s="69">
        <v>2050</v>
      </c>
      <c r="K217" s="69">
        <v>2898</v>
      </c>
      <c r="L217" s="69">
        <f t="shared" si="26"/>
        <v>848</v>
      </c>
      <c r="M217" s="70">
        <f t="shared" si="27"/>
        <v>0.41365853658536583</v>
      </c>
      <c r="N217" s="71"/>
      <c r="O217" s="69"/>
      <c r="P217" s="69"/>
      <c r="Q217" s="69"/>
      <c r="R217" s="70"/>
      <c r="S217" s="71"/>
      <c r="T217" s="69"/>
      <c r="U217" s="69"/>
      <c r="V217" s="69"/>
      <c r="W217" s="70"/>
      <c r="X217" s="71"/>
    </row>
    <row r="218" spans="1:24">
      <c r="A218" s="66" t="s">
        <v>278</v>
      </c>
      <c r="B218" s="60" t="s">
        <v>305</v>
      </c>
      <c r="C218" s="67">
        <v>0.8</v>
      </c>
      <c r="D218" s="68"/>
      <c r="E218" s="69">
        <v>7482</v>
      </c>
      <c r="F218" s="69">
        <v>11841</v>
      </c>
      <c r="G218" s="69">
        <f t="shared" si="24"/>
        <v>4359</v>
      </c>
      <c r="H218" s="70">
        <f t="shared" si="25"/>
        <v>0.58259823576583802</v>
      </c>
      <c r="I218" s="71"/>
      <c r="J218" s="69">
        <v>6189</v>
      </c>
      <c r="K218" s="69">
        <v>10430</v>
      </c>
      <c r="L218" s="69">
        <f t="shared" si="26"/>
        <v>4241</v>
      </c>
      <c r="M218" s="70">
        <f t="shared" si="27"/>
        <v>0.68524802068185486</v>
      </c>
      <c r="N218" s="71"/>
      <c r="O218" s="72">
        <v>2764</v>
      </c>
      <c r="P218" s="72">
        <v>6164</v>
      </c>
      <c r="Q218" s="72">
        <f>P218-O218</f>
        <v>3400</v>
      </c>
      <c r="R218" s="73">
        <f>(P218-O218)/ABS(O218)</f>
        <v>1.2301013024602026</v>
      </c>
      <c r="S218" s="71"/>
      <c r="T218" s="72">
        <v>2355</v>
      </c>
      <c r="U218" s="72">
        <v>5713</v>
      </c>
      <c r="V218" s="72">
        <f>U218-T218</f>
        <v>3358</v>
      </c>
      <c r="W218" s="73">
        <f>(U218-T218)/ABS(T218)</f>
        <v>1.4259023354564755</v>
      </c>
      <c r="X218" s="71"/>
    </row>
    <row r="219" spans="1:24">
      <c r="A219" s="66" t="s">
        <v>281</v>
      </c>
      <c r="B219" s="60" t="s">
        <v>111</v>
      </c>
      <c r="C219" s="74">
        <v>0.91500000000000004</v>
      </c>
      <c r="D219" s="75"/>
      <c r="E219" s="69">
        <v>3355</v>
      </c>
      <c r="F219" s="69">
        <v>4117</v>
      </c>
      <c r="G219" s="69">
        <f t="shared" ref="G219:G250" si="28">F219-E219</f>
        <v>762</v>
      </c>
      <c r="H219" s="70">
        <f t="shared" ref="H219:H250" si="29">G219/E219</f>
        <v>0.227123695976155</v>
      </c>
      <c r="I219" s="71"/>
      <c r="J219" s="69">
        <v>2192</v>
      </c>
      <c r="K219" s="69">
        <v>2757</v>
      </c>
      <c r="L219" s="69">
        <f t="shared" ref="L219:L250" si="30">K219-J219</f>
        <v>565</v>
      </c>
      <c r="M219" s="70">
        <f t="shared" ref="M219:M250" si="31">L219/J219</f>
        <v>0.25775547445255476</v>
      </c>
      <c r="N219" s="71"/>
      <c r="O219" s="69"/>
      <c r="P219" s="69"/>
      <c r="Q219" s="69"/>
      <c r="R219" s="70"/>
      <c r="S219" s="71"/>
      <c r="T219" s="69"/>
      <c r="U219" s="69"/>
      <c r="V219" s="69"/>
      <c r="W219" s="70"/>
      <c r="X219" s="71"/>
    </row>
    <row r="220" spans="1:24">
      <c r="A220" s="66" t="s">
        <v>282</v>
      </c>
      <c r="B220" s="60" t="s">
        <v>80</v>
      </c>
      <c r="C220" s="74">
        <v>0.91500000000000004</v>
      </c>
      <c r="D220" s="75"/>
      <c r="E220" s="69">
        <v>3793</v>
      </c>
      <c r="F220" s="69">
        <v>5024</v>
      </c>
      <c r="G220" s="69">
        <f t="shared" si="28"/>
        <v>1231</v>
      </c>
      <c r="H220" s="70">
        <f t="shared" si="29"/>
        <v>0.32454521486949645</v>
      </c>
      <c r="I220" s="71"/>
      <c r="J220" s="69">
        <v>3138</v>
      </c>
      <c r="K220" s="69">
        <v>3961</v>
      </c>
      <c r="L220" s="69">
        <f t="shared" si="30"/>
        <v>823</v>
      </c>
      <c r="M220" s="70">
        <f t="shared" si="31"/>
        <v>0.26226896112173359</v>
      </c>
      <c r="N220" s="71"/>
      <c r="O220" s="69"/>
      <c r="P220" s="69">
        <v>1676</v>
      </c>
      <c r="Q220" s="69"/>
      <c r="R220" s="70"/>
      <c r="S220" s="71"/>
      <c r="T220" s="69"/>
      <c r="U220" s="69">
        <v>1431</v>
      </c>
      <c r="V220" s="69"/>
      <c r="W220" s="70"/>
      <c r="X220" s="71"/>
    </row>
    <row r="221" spans="1:24">
      <c r="A221" s="66" t="s">
        <v>278</v>
      </c>
      <c r="B221" s="60" t="s">
        <v>204</v>
      </c>
      <c r="C221" s="86" t="s">
        <v>238</v>
      </c>
      <c r="D221" s="68"/>
      <c r="E221" s="69">
        <v>13457</v>
      </c>
      <c r="F221" s="69">
        <v>15797</v>
      </c>
      <c r="G221" s="69">
        <f t="shared" si="28"/>
        <v>2340</v>
      </c>
      <c r="H221" s="70">
        <f t="shared" si="29"/>
        <v>0.17388719625473731</v>
      </c>
      <c r="I221" s="71"/>
      <c r="J221" s="69">
        <v>10485</v>
      </c>
      <c r="K221" s="69">
        <v>12422</v>
      </c>
      <c r="L221" s="69">
        <f t="shared" si="30"/>
        <v>1937</v>
      </c>
      <c r="M221" s="70">
        <f t="shared" si="31"/>
        <v>0.18474010491177872</v>
      </c>
      <c r="N221" s="71"/>
      <c r="O221" s="69"/>
      <c r="P221" s="69"/>
      <c r="Q221" s="69"/>
      <c r="R221" s="70"/>
      <c r="S221" s="71"/>
      <c r="T221" s="69"/>
      <c r="U221" s="69"/>
      <c r="V221" s="69"/>
      <c r="W221" s="70"/>
      <c r="X221" s="71"/>
    </row>
    <row r="222" spans="1:24">
      <c r="A222" s="66" t="s">
        <v>283</v>
      </c>
      <c r="B222" s="60" t="s">
        <v>120</v>
      </c>
      <c r="C222" s="67">
        <v>0.8</v>
      </c>
      <c r="D222" s="68"/>
      <c r="E222" s="69">
        <v>9479</v>
      </c>
      <c r="F222" s="69">
        <v>17381</v>
      </c>
      <c r="G222" s="69">
        <f t="shared" si="28"/>
        <v>7902</v>
      </c>
      <c r="H222" s="70">
        <f t="shared" si="29"/>
        <v>0.83363223968773081</v>
      </c>
      <c r="I222" s="71"/>
      <c r="J222" s="69">
        <v>7775</v>
      </c>
      <c r="K222" s="69">
        <v>14838</v>
      </c>
      <c r="L222" s="69">
        <f t="shared" si="30"/>
        <v>7063</v>
      </c>
      <c r="M222" s="70">
        <f t="shared" si="31"/>
        <v>0.90842443729903533</v>
      </c>
      <c r="N222" s="71"/>
      <c r="O222" s="69"/>
      <c r="P222" s="69"/>
      <c r="Q222" s="69"/>
      <c r="R222" s="70"/>
      <c r="S222" s="71"/>
      <c r="T222" s="69"/>
      <c r="U222" s="69"/>
      <c r="V222" s="69"/>
      <c r="W222" s="70"/>
      <c r="X222" s="71"/>
    </row>
    <row r="223" spans="1:24">
      <c r="A223" s="66" t="s">
        <v>281</v>
      </c>
      <c r="B223" s="60" t="s">
        <v>199</v>
      </c>
      <c r="C223" s="67">
        <v>1</v>
      </c>
      <c r="D223" s="68"/>
      <c r="E223" s="69">
        <v>3325</v>
      </c>
      <c r="F223" s="69">
        <v>3093</v>
      </c>
      <c r="G223" s="69">
        <f t="shared" si="28"/>
        <v>-232</v>
      </c>
      <c r="H223" s="70">
        <f t="shared" si="29"/>
        <v>-6.9774436090225558E-2</v>
      </c>
      <c r="I223" s="71"/>
      <c r="J223" s="69">
        <v>2675</v>
      </c>
      <c r="K223" s="69">
        <v>2523</v>
      </c>
      <c r="L223" s="69">
        <f t="shared" si="30"/>
        <v>-152</v>
      </c>
      <c r="M223" s="70">
        <f t="shared" si="31"/>
        <v>-5.6822429906542057E-2</v>
      </c>
      <c r="N223" s="71"/>
      <c r="O223" s="69"/>
      <c r="P223" s="69"/>
      <c r="Q223" s="69"/>
      <c r="R223" s="70"/>
      <c r="S223" s="71"/>
      <c r="T223" s="69"/>
      <c r="U223" s="69"/>
      <c r="V223" s="69"/>
      <c r="W223" s="70"/>
      <c r="X223" s="71"/>
    </row>
    <row r="224" spans="1:24">
      <c r="A224" s="66" t="s">
        <v>276</v>
      </c>
      <c r="B224" s="60" t="s">
        <v>228</v>
      </c>
      <c r="C224" s="67">
        <v>1</v>
      </c>
      <c r="D224" s="68"/>
      <c r="E224" s="69">
        <v>2915</v>
      </c>
      <c r="F224" s="69">
        <v>2825</v>
      </c>
      <c r="G224" s="69">
        <f t="shared" si="28"/>
        <v>-90</v>
      </c>
      <c r="H224" s="70">
        <f t="shared" si="29"/>
        <v>-3.0874785591766724E-2</v>
      </c>
      <c r="I224" s="71"/>
      <c r="J224" s="69">
        <v>1963</v>
      </c>
      <c r="K224" s="69">
        <v>1872</v>
      </c>
      <c r="L224" s="69">
        <f t="shared" si="30"/>
        <v>-91</v>
      </c>
      <c r="M224" s="70">
        <f t="shared" si="31"/>
        <v>-4.6357615894039736E-2</v>
      </c>
      <c r="N224" s="71"/>
      <c r="O224" s="69"/>
      <c r="P224" s="69"/>
      <c r="Q224" s="69"/>
      <c r="R224" s="70"/>
      <c r="S224" s="71"/>
      <c r="T224" s="69"/>
      <c r="U224" s="69"/>
      <c r="V224" s="69"/>
      <c r="W224" s="70"/>
      <c r="X224" s="71"/>
    </row>
    <row r="225" spans="1:24">
      <c r="A225" s="66" t="s">
        <v>282</v>
      </c>
      <c r="B225" s="60" t="s">
        <v>47</v>
      </c>
      <c r="C225" s="74">
        <v>0.91500000000000004</v>
      </c>
      <c r="D225" s="75"/>
      <c r="E225" s="69">
        <v>2214</v>
      </c>
      <c r="F225" s="69">
        <v>3009</v>
      </c>
      <c r="G225" s="69">
        <f t="shared" si="28"/>
        <v>795</v>
      </c>
      <c r="H225" s="70">
        <f t="shared" si="29"/>
        <v>0.35907859078590787</v>
      </c>
      <c r="I225" s="71"/>
      <c r="J225" s="69">
        <v>1750</v>
      </c>
      <c r="K225" s="69">
        <v>2279</v>
      </c>
      <c r="L225" s="69">
        <f t="shared" si="30"/>
        <v>529</v>
      </c>
      <c r="M225" s="70">
        <f t="shared" si="31"/>
        <v>0.30228571428571427</v>
      </c>
      <c r="N225" s="71"/>
      <c r="O225" s="69"/>
      <c r="P225" s="69"/>
      <c r="Q225" s="69"/>
      <c r="R225" s="70"/>
      <c r="S225" s="71"/>
      <c r="T225" s="69"/>
      <c r="U225" s="69"/>
      <c r="V225" s="69"/>
      <c r="W225" s="70"/>
      <c r="X225" s="71"/>
    </row>
    <row r="226" spans="1:24">
      <c r="A226" s="66" t="s">
        <v>283</v>
      </c>
      <c r="B226" s="60" t="s">
        <v>183</v>
      </c>
      <c r="C226" s="70">
        <v>0.91500000000000004</v>
      </c>
      <c r="D226" s="71"/>
      <c r="E226" s="69">
        <v>8544</v>
      </c>
      <c r="F226" s="69">
        <v>15968</v>
      </c>
      <c r="G226" s="69">
        <f t="shared" si="28"/>
        <v>7424</v>
      </c>
      <c r="H226" s="70">
        <f t="shared" si="29"/>
        <v>0.86891385767790263</v>
      </c>
      <c r="I226" s="71"/>
      <c r="J226" s="69">
        <v>5941</v>
      </c>
      <c r="K226" s="69">
        <v>11249</v>
      </c>
      <c r="L226" s="69">
        <f t="shared" si="30"/>
        <v>5308</v>
      </c>
      <c r="M226" s="70">
        <f t="shared" si="31"/>
        <v>0.89345228076081473</v>
      </c>
      <c r="N226" s="71"/>
      <c r="O226" s="69"/>
      <c r="P226" s="69"/>
      <c r="Q226" s="69"/>
      <c r="R226" s="70"/>
      <c r="S226" s="71"/>
      <c r="T226" s="69"/>
      <c r="U226" s="69"/>
      <c r="V226" s="69"/>
      <c r="W226" s="70"/>
      <c r="X226" s="71"/>
    </row>
    <row r="227" spans="1:24">
      <c r="A227" s="66" t="s">
        <v>277</v>
      </c>
      <c r="B227" s="60" t="s">
        <v>156</v>
      </c>
      <c r="C227" s="67">
        <v>0.7</v>
      </c>
      <c r="D227" s="68"/>
      <c r="E227" s="69">
        <v>2491</v>
      </c>
      <c r="F227" s="69">
        <v>2931</v>
      </c>
      <c r="G227" s="69">
        <f t="shared" si="28"/>
        <v>440</v>
      </c>
      <c r="H227" s="70">
        <f t="shared" si="29"/>
        <v>0.17663588920112405</v>
      </c>
      <c r="I227" s="71"/>
      <c r="J227" s="69">
        <v>1470</v>
      </c>
      <c r="K227" s="69">
        <v>1721</v>
      </c>
      <c r="L227" s="69">
        <f t="shared" si="30"/>
        <v>251</v>
      </c>
      <c r="M227" s="70">
        <f t="shared" si="31"/>
        <v>0.1707482993197279</v>
      </c>
      <c r="N227" s="71"/>
      <c r="O227" s="69" t="s">
        <v>333</v>
      </c>
      <c r="P227" s="69">
        <v>612</v>
      </c>
      <c r="Q227" s="69"/>
      <c r="R227" s="70"/>
      <c r="S227" s="71"/>
      <c r="T227" s="69"/>
      <c r="U227" s="69">
        <v>360</v>
      </c>
      <c r="V227" s="69"/>
      <c r="W227" s="70"/>
      <c r="X227" s="71"/>
    </row>
    <row r="228" spans="1:24">
      <c r="A228" s="66" t="s">
        <v>280</v>
      </c>
      <c r="B228" s="60" t="s">
        <v>54</v>
      </c>
      <c r="C228" s="90" t="s">
        <v>335</v>
      </c>
      <c r="D228" s="83"/>
      <c r="E228" s="69">
        <v>5822</v>
      </c>
      <c r="F228" s="69">
        <v>7427</v>
      </c>
      <c r="G228" s="69">
        <f t="shared" si="28"/>
        <v>1605</v>
      </c>
      <c r="H228" s="70">
        <f t="shared" si="29"/>
        <v>0.27567846100996224</v>
      </c>
      <c r="I228" s="71"/>
      <c r="J228" s="69">
        <v>4416</v>
      </c>
      <c r="K228" s="69">
        <v>5779</v>
      </c>
      <c r="L228" s="69">
        <f t="shared" si="30"/>
        <v>1363</v>
      </c>
      <c r="M228" s="70">
        <f t="shared" si="31"/>
        <v>0.30865036231884058</v>
      </c>
      <c r="N228" s="71"/>
      <c r="O228" s="69"/>
      <c r="P228" s="69">
        <v>2183</v>
      </c>
      <c r="Q228" s="69"/>
      <c r="R228" s="70"/>
      <c r="S228" s="71"/>
      <c r="T228" s="69"/>
      <c r="U228" s="69">
        <v>1938</v>
      </c>
      <c r="V228" s="69"/>
      <c r="W228" s="70"/>
      <c r="X228" s="71"/>
    </row>
    <row r="229" spans="1:24">
      <c r="A229" s="66" t="s">
        <v>277</v>
      </c>
      <c r="B229" s="60" t="s">
        <v>119</v>
      </c>
      <c r="C229" s="74">
        <v>0.91500000000000004</v>
      </c>
      <c r="D229" s="75"/>
      <c r="E229" s="69">
        <v>5703</v>
      </c>
      <c r="F229" s="69">
        <v>6231</v>
      </c>
      <c r="G229" s="69">
        <f t="shared" si="28"/>
        <v>528</v>
      </c>
      <c r="H229" s="70">
        <f t="shared" si="29"/>
        <v>9.258285113098369E-2</v>
      </c>
      <c r="I229" s="71"/>
      <c r="J229" s="69">
        <v>4506</v>
      </c>
      <c r="K229" s="69">
        <v>4909</v>
      </c>
      <c r="L229" s="69">
        <f t="shared" si="30"/>
        <v>403</v>
      </c>
      <c r="M229" s="70">
        <f t="shared" si="31"/>
        <v>8.9436307146027516E-2</v>
      </c>
      <c r="N229" s="71"/>
      <c r="O229" s="69"/>
      <c r="P229" s="69">
        <v>1348</v>
      </c>
      <c r="Q229" s="69"/>
      <c r="R229" s="70"/>
      <c r="S229" s="71"/>
      <c r="T229" s="69"/>
      <c r="U229" s="69"/>
      <c r="V229" s="69"/>
      <c r="W229" s="70"/>
      <c r="X229" s="71"/>
    </row>
    <row r="230" spans="1:24">
      <c r="A230" s="66" t="s">
        <v>276</v>
      </c>
      <c r="B230" s="60" t="s">
        <v>162</v>
      </c>
      <c r="C230" s="67">
        <v>0.8</v>
      </c>
      <c r="D230" s="68"/>
      <c r="E230" s="69">
        <v>9913</v>
      </c>
      <c r="F230" s="69">
        <v>14024</v>
      </c>
      <c r="G230" s="69">
        <f t="shared" si="28"/>
        <v>4111</v>
      </c>
      <c r="H230" s="70">
        <f t="shared" si="29"/>
        <v>0.4147079592454353</v>
      </c>
      <c r="I230" s="71"/>
      <c r="J230" s="69">
        <v>7349</v>
      </c>
      <c r="K230" s="69">
        <v>10836</v>
      </c>
      <c r="L230" s="69">
        <f t="shared" si="30"/>
        <v>3487</v>
      </c>
      <c r="M230" s="70">
        <f t="shared" si="31"/>
        <v>0.47448632467002311</v>
      </c>
      <c r="N230" s="71"/>
      <c r="O230" s="69"/>
      <c r="P230" s="69"/>
      <c r="Q230" s="69"/>
      <c r="R230" s="70"/>
      <c r="S230" s="71"/>
      <c r="T230" s="69"/>
      <c r="U230" s="69"/>
      <c r="V230" s="69"/>
      <c r="W230" s="70"/>
      <c r="X230" s="71"/>
    </row>
    <row r="231" spans="1:24">
      <c r="A231" s="66" t="s">
        <v>278</v>
      </c>
      <c r="B231" s="60" t="s">
        <v>146</v>
      </c>
      <c r="C231" s="67">
        <v>0.8</v>
      </c>
      <c r="D231" s="68"/>
      <c r="E231" s="69">
        <v>14159</v>
      </c>
      <c r="F231" s="69">
        <v>22773</v>
      </c>
      <c r="G231" s="69">
        <f t="shared" si="28"/>
        <v>8614</v>
      </c>
      <c r="H231" s="70">
        <f t="shared" si="29"/>
        <v>0.60837629776114133</v>
      </c>
      <c r="I231" s="71"/>
      <c r="J231" s="69">
        <v>10445</v>
      </c>
      <c r="K231" s="69">
        <v>16350</v>
      </c>
      <c r="L231" s="69">
        <f t="shared" si="30"/>
        <v>5905</v>
      </c>
      <c r="M231" s="70">
        <f t="shared" si="31"/>
        <v>0.56534226902824314</v>
      </c>
      <c r="N231" s="71"/>
      <c r="O231" s="69"/>
      <c r="P231" s="69"/>
      <c r="Q231" s="69"/>
      <c r="R231" s="70"/>
      <c r="S231" s="71"/>
      <c r="T231" s="69"/>
      <c r="U231" s="69"/>
      <c r="V231" s="69"/>
      <c r="W231" s="70"/>
      <c r="X231" s="71"/>
    </row>
    <row r="232" spans="1:24">
      <c r="A232" s="66" t="s">
        <v>281</v>
      </c>
      <c r="B232" s="60" t="s">
        <v>42</v>
      </c>
      <c r="C232" s="67">
        <v>0.75</v>
      </c>
      <c r="D232" s="68"/>
      <c r="E232" s="69">
        <v>3336</v>
      </c>
      <c r="F232" s="69">
        <v>4387</v>
      </c>
      <c r="G232" s="69">
        <f t="shared" si="28"/>
        <v>1051</v>
      </c>
      <c r="H232" s="70">
        <f t="shared" si="29"/>
        <v>0.31504796163069543</v>
      </c>
      <c r="I232" s="71"/>
      <c r="J232" s="69">
        <v>2500</v>
      </c>
      <c r="K232" s="69">
        <v>3470</v>
      </c>
      <c r="L232" s="69">
        <f t="shared" si="30"/>
        <v>970</v>
      </c>
      <c r="M232" s="70">
        <f t="shared" si="31"/>
        <v>0.38800000000000001</v>
      </c>
      <c r="N232" s="71"/>
      <c r="O232" s="69"/>
      <c r="P232" s="69"/>
      <c r="Q232" s="69"/>
      <c r="R232" s="70"/>
      <c r="S232" s="71"/>
      <c r="T232" s="69"/>
      <c r="U232" s="69"/>
      <c r="V232" s="69"/>
      <c r="W232" s="70"/>
      <c r="X232" s="71"/>
    </row>
    <row r="233" spans="1:24">
      <c r="A233" s="66" t="s">
        <v>277</v>
      </c>
      <c r="B233" s="60" t="s">
        <v>169</v>
      </c>
      <c r="C233" s="67">
        <v>1</v>
      </c>
      <c r="D233" s="68"/>
      <c r="E233" s="69">
        <v>1544</v>
      </c>
      <c r="F233" s="69">
        <v>1437</v>
      </c>
      <c r="G233" s="69">
        <f t="shared" si="28"/>
        <v>-107</v>
      </c>
      <c r="H233" s="70">
        <f t="shared" si="29"/>
        <v>-6.9300518134715022E-2</v>
      </c>
      <c r="I233" s="71"/>
      <c r="J233" s="69">
        <v>1299</v>
      </c>
      <c r="K233" s="69">
        <v>1233</v>
      </c>
      <c r="L233" s="69">
        <f t="shared" si="30"/>
        <v>-66</v>
      </c>
      <c r="M233" s="70">
        <f t="shared" si="31"/>
        <v>-5.0808314087759814E-2</v>
      </c>
      <c r="N233" s="71"/>
      <c r="O233" s="69"/>
      <c r="P233" s="69"/>
      <c r="Q233" s="69"/>
      <c r="R233" s="70"/>
      <c r="S233" s="71"/>
      <c r="T233" s="69"/>
      <c r="U233" s="69"/>
      <c r="V233" s="69"/>
      <c r="W233" s="70"/>
      <c r="X233" s="71"/>
    </row>
    <row r="234" spans="1:24">
      <c r="A234" s="66" t="s">
        <v>276</v>
      </c>
      <c r="B234" s="60" t="s">
        <v>107</v>
      </c>
      <c r="C234" s="67">
        <v>0.8</v>
      </c>
      <c r="D234" s="68"/>
      <c r="E234" s="69">
        <v>4650</v>
      </c>
      <c r="F234" s="69">
        <v>6610</v>
      </c>
      <c r="G234" s="69">
        <f t="shared" si="28"/>
        <v>1960</v>
      </c>
      <c r="H234" s="70">
        <f t="shared" si="29"/>
        <v>0.42150537634408602</v>
      </c>
      <c r="I234" s="71"/>
      <c r="J234" s="69">
        <v>2501</v>
      </c>
      <c r="K234" s="69">
        <v>4420</v>
      </c>
      <c r="L234" s="69">
        <f t="shared" si="30"/>
        <v>1919</v>
      </c>
      <c r="M234" s="70">
        <f t="shared" si="31"/>
        <v>0.76729308276689323</v>
      </c>
      <c r="N234" s="71"/>
      <c r="O234" s="69"/>
      <c r="P234" s="69"/>
      <c r="Q234" s="69"/>
      <c r="R234" s="70"/>
      <c r="S234" s="71"/>
      <c r="T234" s="69"/>
      <c r="U234" s="69"/>
      <c r="V234" s="69"/>
      <c r="W234" s="70"/>
      <c r="X234" s="71"/>
    </row>
    <row r="235" spans="1:24">
      <c r="A235" s="66" t="s">
        <v>281</v>
      </c>
      <c r="B235" s="60" t="s">
        <v>53</v>
      </c>
      <c r="C235" s="67">
        <v>0.79</v>
      </c>
      <c r="D235" s="68"/>
      <c r="E235" s="69">
        <v>8121</v>
      </c>
      <c r="F235" s="69">
        <v>11502</v>
      </c>
      <c r="G235" s="69">
        <f t="shared" si="28"/>
        <v>3381</v>
      </c>
      <c r="H235" s="70">
        <f t="shared" si="29"/>
        <v>0.41632803841891391</v>
      </c>
      <c r="I235" s="71"/>
      <c r="J235" s="69">
        <v>4704</v>
      </c>
      <c r="K235" s="69">
        <v>6198</v>
      </c>
      <c r="L235" s="69">
        <f t="shared" si="30"/>
        <v>1494</v>
      </c>
      <c r="M235" s="70">
        <f t="shared" si="31"/>
        <v>0.31760204081632654</v>
      </c>
      <c r="N235" s="71"/>
      <c r="O235" s="72">
        <v>1506</v>
      </c>
      <c r="P235" s="72">
        <v>3564</v>
      </c>
      <c r="Q235" s="72">
        <f>P235-O235</f>
        <v>2058</v>
      </c>
      <c r="R235" s="73">
        <f>(P235-O235)/ABS(O235)</f>
        <v>1.3665338645418326</v>
      </c>
      <c r="S235" s="71"/>
      <c r="T235" s="72">
        <v>1439</v>
      </c>
      <c r="U235" s="72">
        <v>3318</v>
      </c>
      <c r="V235" s="72">
        <f>U235-T235</f>
        <v>1879</v>
      </c>
      <c r="W235" s="73">
        <f>(U235-T235)/ABS(T235)</f>
        <v>1.3057678943710911</v>
      </c>
      <c r="X235" s="71"/>
    </row>
    <row r="236" spans="1:24">
      <c r="A236" s="66" t="s">
        <v>282</v>
      </c>
      <c r="B236" s="60" t="s">
        <v>20</v>
      </c>
      <c r="C236" s="67">
        <v>0.9</v>
      </c>
      <c r="D236" s="68"/>
      <c r="E236" s="69">
        <v>4693</v>
      </c>
      <c r="F236" s="69">
        <v>8303</v>
      </c>
      <c r="G236" s="69">
        <f t="shared" si="28"/>
        <v>3610</v>
      </c>
      <c r="H236" s="70">
        <f t="shared" si="29"/>
        <v>0.76923076923076927</v>
      </c>
      <c r="I236" s="71"/>
      <c r="J236" s="69">
        <v>3638</v>
      </c>
      <c r="K236" s="69">
        <v>6599</v>
      </c>
      <c r="L236" s="69">
        <f t="shared" si="30"/>
        <v>2961</v>
      </c>
      <c r="M236" s="70">
        <f t="shared" si="31"/>
        <v>0.81390874106652011</v>
      </c>
      <c r="N236" s="71"/>
      <c r="O236" s="69"/>
      <c r="P236" s="69"/>
      <c r="Q236" s="69"/>
      <c r="R236" s="70"/>
      <c r="S236" s="71"/>
      <c r="T236" s="69"/>
      <c r="U236" s="69"/>
      <c r="V236" s="69"/>
      <c r="W236" s="70"/>
      <c r="X236" s="71"/>
    </row>
    <row r="237" spans="1:24">
      <c r="A237" s="66" t="s">
        <v>277</v>
      </c>
      <c r="B237" s="60" t="s">
        <v>230</v>
      </c>
      <c r="C237" s="67">
        <v>1</v>
      </c>
      <c r="D237" s="68"/>
      <c r="E237" s="69">
        <v>2876</v>
      </c>
      <c r="F237" s="69">
        <v>3131</v>
      </c>
      <c r="G237" s="69">
        <f t="shared" si="28"/>
        <v>255</v>
      </c>
      <c r="H237" s="70">
        <f t="shared" si="29"/>
        <v>8.8664812239221139E-2</v>
      </c>
      <c r="I237" s="71"/>
      <c r="J237" s="69">
        <v>1808</v>
      </c>
      <c r="K237" s="69">
        <v>2099</v>
      </c>
      <c r="L237" s="69">
        <f t="shared" si="30"/>
        <v>291</v>
      </c>
      <c r="M237" s="70">
        <f t="shared" si="31"/>
        <v>0.16095132743362831</v>
      </c>
      <c r="N237" s="71"/>
      <c r="O237" s="72">
        <v>598</v>
      </c>
      <c r="P237" s="72">
        <v>510</v>
      </c>
      <c r="Q237" s="72">
        <f>P237-O237</f>
        <v>-88</v>
      </c>
      <c r="R237" s="73">
        <f>(P237-O237)/ABS(O237)</f>
        <v>-0.14715719063545152</v>
      </c>
      <c r="S237" s="71"/>
      <c r="T237" s="72">
        <v>395</v>
      </c>
      <c r="U237" s="72">
        <v>393</v>
      </c>
      <c r="V237" s="72">
        <f>U237-T237</f>
        <v>-2</v>
      </c>
      <c r="W237" s="73">
        <f>(U237-T237)/ABS(T237)</f>
        <v>-5.0632911392405064E-3</v>
      </c>
      <c r="X237" s="71"/>
    </row>
    <row r="238" spans="1:24">
      <c r="A238" s="66" t="s">
        <v>277</v>
      </c>
      <c r="B238" s="60" t="s">
        <v>178</v>
      </c>
      <c r="C238" s="70">
        <v>0.94499999999999995</v>
      </c>
      <c r="D238" s="71"/>
      <c r="E238" s="69">
        <v>8251</v>
      </c>
      <c r="F238" s="69">
        <v>7147</v>
      </c>
      <c r="G238" s="69">
        <f t="shared" si="28"/>
        <v>-1104</v>
      </c>
      <c r="H238" s="70">
        <f t="shared" si="29"/>
        <v>-0.13380196339837597</v>
      </c>
      <c r="I238" s="71"/>
      <c r="J238" s="69">
        <v>6241</v>
      </c>
      <c r="K238" s="69">
        <v>6461</v>
      </c>
      <c r="L238" s="69">
        <f t="shared" si="30"/>
        <v>220</v>
      </c>
      <c r="M238" s="70">
        <f t="shared" si="31"/>
        <v>3.525076109597821E-2</v>
      </c>
      <c r="N238" s="71"/>
      <c r="O238" s="69"/>
      <c r="P238" s="69"/>
      <c r="Q238" s="69"/>
      <c r="R238" s="70"/>
      <c r="S238" s="71"/>
      <c r="T238" s="69"/>
      <c r="U238" s="69"/>
      <c r="V238" s="69"/>
      <c r="W238" s="70"/>
      <c r="X238" s="71"/>
    </row>
    <row r="239" spans="1:24">
      <c r="A239" s="66" t="s">
        <v>282</v>
      </c>
      <c r="B239" s="60" t="s">
        <v>235</v>
      </c>
      <c r="C239" s="86" t="s">
        <v>237</v>
      </c>
      <c r="D239" s="68"/>
      <c r="E239" s="69">
        <v>1717</v>
      </c>
      <c r="F239" s="69">
        <v>2740</v>
      </c>
      <c r="G239" s="69">
        <f t="shared" si="28"/>
        <v>1023</v>
      </c>
      <c r="H239" s="70">
        <f t="shared" si="29"/>
        <v>0.59580663948747814</v>
      </c>
      <c r="I239" s="71"/>
      <c r="J239" s="69">
        <v>1425</v>
      </c>
      <c r="K239" s="69">
        <v>2000</v>
      </c>
      <c r="L239" s="69">
        <f t="shared" si="30"/>
        <v>575</v>
      </c>
      <c r="M239" s="70">
        <f t="shared" si="31"/>
        <v>0.40350877192982454</v>
      </c>
      <c r="N239" s="71"/>
      <c r="O239" s="69"/>
      <c r="P239" s="69">
        <v>611</v>
      </c>
      <c r="Q239" s="69"/>
      <c r="R239" s="70"/>
      <c r="S239" s="71"/>
      <c r="T239" s="69"/>
      <c r="U239" s="69">
        <v>512</v>
      </c>
      <c r="V239" s="69"/>
      <c r="W239" s="70"/>
      <c r="X239" s="71"/>
    </row>
    <row r="240" spans="1:24">
      <c r="A240" s="66" t="s">
        <v>282</v>
      </c>
      <c r="B240" s="60" t="s">
        <v>118</v>
      </c>
      <c r="C240" s="67">
        <v>0.75</v>
      </c>
      <c r="D240" s="68"/>
      <c r="E240" s="69">
        <v>7884</v>
      </c>
      <c r="F240" s="69">
        <v>10909</v>
      </c>
      <c r="G240" s="69">
        <f t="shared" si="28"/>
        <v>3025</v>
      </c>
      <c r="H240" s="70">
        <f t="shared" si="29"/>
        <v>0.38368848300355152</v>
      </c>
      <c r="I240" s="71"/>
      <c r="J240" s="69">
        <v>5444</v>
      </c>
      <c r="K240" s="69">
        <v>7596</v>
      </c>
      <c r="L240" s="69">
        <f t="shared" si="30"/>
        <v>2152</v>
      </c>
      <c r="M240" s="70">
        <f t="shared" si="31"/>
        <v>0.39529757531227039</v>
      </c>
      <c r="N240" s="71"/>
      <c r="O240" s="69"/>
      <c r="P240" s="69"/>
      <c r="Q240" s="69"/>
      <c r="R240" s="70"/>
      <c r="S240" s="71"/>
      <c r="T240" s="69"/>
      <c r="U240" s="69"/>
      <c r="V240" s="69"/>
      <c r="W240" s="70"/>
      <c r="X240" s="71"/>
    </row>
    <row r="241" spans="1:24">
      <c r="A241" s="66" t="s">
        <v>277</v>
      </c>
      <c r="B241" s="60" t="s">
        <v>148</v>
      </c>
      <c r="C241" s="70">
        <v>0.91500000000000004</v>
      </c>
      <c r="D241" s="71"/>
      <c r="E241" s="69">
        <v>3267</v>
      </c>
      <c r="F241" s="69">
        <v>3960</v>
      </c>
      <c r="G241" s="69">
        <f t="shared" si="28"/>
        <v>693</v>
      </c>
      <c r="H241" s="70">
        <f t="shared" si="29"/>
        <v>0.21212121212121213</v>
      </c>
      <c r="I241" s="71"/>
      <c r="J241" s="69">
        <v>2450</v>
      </c>
      <c r="K241" s="69">
        <v>3771</v>
      </c>
      <c r="L241" s="69">
        <f t="shared" si="30"/>
        <v>1321</v>
      </c>
      <c r="M241" s="70">
        <f t="shared" si="31"/>
        <v>0.53918367346938778</v>
      </c>
      <c r="N241" s="71"/>
      <c r="O241" s="69"/>
      <c r="P241" s="69"/>
      <c r="Q241" s="69"/>
      <c r="R241" s="70"/>
      <c r="S241" s="71"/>
      <c r="T241" s="69"/>
      <c r="U241" s="69"/>
      <c r="V241" s="69"/>
      <c r="W241" s="70"/>
      <c r="X241" s="71"/>
    </row>
    <row r="242" spans="1:24">
      <c r="A242" s="66" t="s">
        <v>276</v>
      </c>
      <c r="B242" s="60" t="s">
        <v>177</v>
      </c>
      <c r="C242" s="67">
        <v>0.75</v>
      </c>
      <c r="D242" s="68"/>
      <c r="E242" s="69">
        <v>6724</v>
      </c>
      <c r="F242" s="69">
        <v>9710</v>
      </c>
      <c r="G242" s="69">
        <f t="shared" si="28"/>
        <v>2986</v>
      </c>
      <c r="H242" s="70">
        <f t="shared" si="29"/>
        <v>0.44408090422367641</v>
      </c>
      <c r="I242" s="71"/>
      <c r="J242" s="69">
        <v>3923</v>
      </c>
      <c r="K242" s="69">
        <v>6151</v>
      </c>
      <c r="L242" s="69">
        <f t="shared" si="30"/>
        <v>2228</v>
      </c>
      <c r="M242" s="70">
        <f t="shared" si="31"/>
        <v>0.56793270456283451</v>
      </c>
      <c r="N242" s="71"/>
      <c r="O242" s="72">
        <v>260</v>
      </c>
      <c r="P242" s="72">
        <v>474</v>
      </c>
      <c r="Q242" s="72">
        <f>P242-O242</f>
        <v>214</v>
      </c>
      <c r="R242" s="73">
        <f>(P242-O242)/ABS(O242)</f>
        <v>0.82307692307692304</v>
      </c>
      <c r="S242" s="71"/>
      <c r="T242" s="72">
        <v>181</v>
      </c>
      <c r="U242" s="72">
        <v>253</v>
      </c>
      <c r="V242" s="72">
        <f>U242-T242</f>
        <v>72</v>
      </c>
      <c r="W242" s="73">
        <f>(U242-T242)/ABS(T242)</f>
        <v>0.39779005524861877</v>
      </c>
      <c r="X242" s="71"/>
    </row>
    <row r="243" spans="1:24">
      <c r="A243" s="66" t="s">
        <v>276</v>
      </c>
      <c r="B243" s="60" t="s">
        <v>84</v>
      </c>
      <c r="C243" s="67">
        <v>0.75</v>
      </c>
      <c r="D243" s="68"/>
      <c r="E243" s="69">
        <v>2330</v>
      </c>
      <c r="F243" s="69">
        <v>3312</v>
      </c>
      <c r="G243" s="69">
        <f t="shared" si="28"/>
        <v>982</v>
      </c>
      <c r="H243" s="70">
        <f t="shared" si="29"/>
        <v>0.42145922746781117</v>
      </c>
      <c r="I243" s="71"/>
      <c r="J243" s="69">
        <v>1700</v>
      </c>
      <c r="K243" s="69">
        <v>2419</v>
      </c>
      <c r="L243" s="69">
        <f t="shared" si="30"/>
        <v>719</v>
      </c>
      <c r="M243" s="70">
        <f t="shared" si="31"/>
        <v>0.42294117647058821</v>
      </c>
      <c r="N243" s="71"/>
      <c r="O243" s="69"/>
      <c r="P243" s="69"/>
      <c r="Q243" s="69"/>
      <c r="R243" s="70"/>
      <c r="S243" s="71"/>
      <c r="T243" s="69"/>
      <c r="U243" s="69"/>
      <c r="V243" s="69"/>
      <c r="W243" s="70"/>
      <c r="X243" s="71"/>
    </row>
    <row r="244" spans="1:24">
      <c r="A244" s="66" t="s">
        <v>280</v>
      </c>
      <c r="B244" s="60" t="s">
        <v>256</v>
      </c>
      <c r="C244" s="67">
        <v>1</v>
      </c>
      <c r="D244" s="68"/>
      <c r="E244" s="69">
        <v>28355</v>
      </c>
      <c r="F244" s="69">
        <v>27900</v>
      </c>
      <c r="G244" s="69">
        <f t="shared" si="28"/>
        <v>-455</v>
      </c>
      <c r="H244" s="70">
        <f t="shared" si="29"/>
        <v>-1.6046552636219361E-2</v>
      </c>
      <c r="I244" s="71"/>
      <c r="J244" s="69">
        <v>15915</v>
      </c>
      <c r="K244" s="69">
        <v>15215</v>
      </c>
      <c r="L244" s="69">
        <f t="shared" si="30"/>
        <v>-700</v>
      </c>
      <c r="M244" s="70">
        <f t="shared" si="31"/>
        <v>-4.3983663210807412E-2</v>
      </c>
      <c r="N244" s="71"/>
      <c r="O244" s="69"/>
      <c r="P244" s="69"/>
      <c r="Q244" s="69"/>
      <c r="R244" s="70"/>
      <c r="S244" s="71"/>
      <c r="T244" s="69"/>
      <c r="U244" s="69"/>
      <c r="V244" s="69"/>
      <c r="W244" s="70"/>
      <c r="X244" s="71"/>
    </row>
    <row r="245" spans="1:24">
      <c r="A245" s="66" t="s">
        <v>278</v>
      </c>
      <c r="B245" s="60" t="s">
        <v>309</v>
      </c>
      <c r="C245" s="87" t="s">
        <v>237</v>
      </c>
      <c r="D245" s="76"/>
      <c r="E245" s="69">
        <v>9858</v>
      </c>
      <c r="F245" s="69">
        <v>10497</v>
      </c>
      <c r="G245" s="69">
        <f t="shared" si="28"/>
        <v>639</v>
      </c>
      <c r="H245" s="70">
        <f t="shared" si="29"/>
        <v>6.4820450395617776E-2</v>
      </c>
      <c r="I245" s="71"/>
      <c r="J245" s="69">
        <v>7202</v>
      </c>
      <c r="K245" s="69">
        <v>8146</v>
      </c>
      <c r="L245" s="69">
        <f t="shared" si="30"/>
        <v>944</v>
      </c>
      <c r="M245" s="70">
        <f t="shared" si="31"/>
        <v>0.13107470147181338</v>
      </c>
      <c r="N245" s="71"/>
      <c r="O245" s="69"/>
      <c r="P245" s="69"/>
      <c r="Q245" s="69"/>
      <c r="R245" s="70"/>
      <c r="S245" s="71"/>
      <c r="T245" s="69"/>
      <c r="U245" s="69"/>
      <c r="V245" s="69"/>
      <c r="W245" s="70"/>
      <c r="X245" s="71"/>
    </row>
    <row r="246" spans="1:24">
      <c r="A246" s="66" t="s">
        <v>277</v>
      </c>
      <c r="B246" s="60" t="s">
        <v>161</v>
      </c>
      <c r="C246" s="70">
        <v>0.91500000000000004</v>
      </c>
      <c r="D246" s="71"/>
      <c r="E246" s="69">
        <v>4479</v>
      </c>
      <c r="F246" s="69">
        <v>3255</v>
      </c>
      <c r="G246" s="69">
        <f t="shared" si="28"/>
        <v>-1224</v>
      </c>
      <c r="H246" s="70">
        <f t="shared" si="29"/>
        <v>-0.27327528466175488</v>
      </c>
      <c r="I246" s="71"/>
      <c r="J246" s="69">
        <v>2599</v>
      </c>
      <c r="K246" s="69">
        <v>2498</v>
      </c>
      <c r="L246" s="69">
        <f t="shared" si="30"/>
        <v>-101</v>
      </c>
      <c r="M246" s="70">
        <f t="shared" si="31"/>
        <v>-3.886110042323971E-2</v>
      </c>
      <c r="N246" s="71"/>
      <c r="O246" s="72">
        <v>433</v>
      </c>
      <c r="P246" s="72">
        <v>752</v>
      </c>
      <c r="Q246" s="72">
        <f>P246-O246</f>
        <v>319</v>
      </c>
      <c r="R246" s="73">
        <f>(P246-O246)/ABS(O246)</f>
        <v>0.73672055427251737</v>
      </c>
      <c r="S246" s="71"/>
      <c r="T246" s="72">
        <v>237</v>
      </c>
      <c r="U246" s="72">
        <v>626</v>
      </c>
      <c r="V246" s="72">
        <f>U246-T246</f>
        <v>389</v>
      </c>
      <c r="W246" s="73">
        <f>(U246-T246)/ABS(T246)</f>
        <v>1.6413502109704641</v>
      </c>
      <c r="X246" s="71"/>
    </row>
    <row r="247" spans="1:24">
      <c r="A247" s="66" t="s">
        <v>277</v>
      </c>
      <c r="B247" s="60" t="s">
        <v>72</v>
      </c>
      <c r="C247" s="67">
        <v>1</v>
      </c>
      <c r="D247" s="68"/>
      <c r="E247" s="69">
        <v>2839</v>
      </c>
      <c r="F247" s="69">
        <v>2711</v>
      </c>
      <c r="G247" s="69">
        <f t="shared" si="28"/>
        <v>-128</v>
      </c>
      <c r="H247" s="70">
        <f t="shared" si="29"/>
        <v>-4.5086297992250793E-2</v>
      </c>
      <c r="I247" s="71"/>
      <c r="J247" s="69">
        <v>2102</v>
      </c>
      <c r="K247" s="69">
        <v>2092</v>
      </c>
      <c r="L247" s="69">
        <f t="shared" si="30"/>
        <v>-10</v>
      </c>
      <c r="M247" s="70">
        <f t="shared" si="31"/>
        <v>-4.7573739295908657E-3</v>
      </c>
      <c r="N247" s="71"/>
      <c r="O247" s="69"/>
      <c r="P247" s="69"/>
      <c r="Q247" s="69"/>
      <c r="R247" s="70"/>
      <c r="S247" s="71"/>
      <c r="T247" s="69"/>
      <c r="U247" s="69"/>
      <c r="V247" s="69"/>
      <c r="W247" s="70"/>
      <c r="X247" s="71"/>
    </row>
    <row r="248" spans="1:24">
      <c r="A248" s="66" t="s">
        <v>284</v>
      </c>
      <c r="B248" s="60" t="s">
        <v>109</v>
      </c>
      <c r="C248" s="67">
        <v>0.7</v>
      </c>
      <c r="D248" s="68"/>
      <c r="E248" s="69">
        <v>15753</v>
      </c>
      <c r="F248" s="69">
        <v>19675</v>
      </c>
      <c r="G248" s="69">
        <f t="shared" si="28"/>
        <v>3922</v>
      </c>
      <c r="H248" s="70">
        <f t="shared" si="29"/>
        <v>0.2489684504538818</v>
      </c>
      <c r="I248" s="71"/>
      <c r="J248" s="69">
        <v>13130</v>
      </c>
      <c r="K248" s="69">
        <v>17865</v>
      </c>
      <c r="L248" s="69">
        <f t="shared" si="30"/>
        <v>4735</v>
      </c>
      <c r="M248" s="70">
        <f t="shared" si="31"/>
        <v>0.36062452399086065</v>
      </c>
      <c r="N248" s="71"/>
      <c r="O248" s="72">
        <v>2022</v>
      </c>
      <c r="P248" s="72">
        <v>6556</v>
      </c>
      <c r="Q248" s="72">
        <f>P248-O248</f>
        <v>4534</v>
      </c>
      <c r="R248" s="73">
        <f>(P248-O248)/ABS(O248)</f>
        <v>2.2423343224530168</v>
      </c>
      <c r="S248" s="71"/>
      <c r="T248" s="72">
        <v>1875</v>
      </c>
      <c r="U248" s="72">
        <v>6386</v>
      </c>
      <c r="V248" s="72">
        <f>U248-T248</f>
        <v>4511</v>
      </c>
      <c r="W248" s="73">
        <f>(U248-T248)/ABS(T248)</f>
        <v>2.4058666666666668</v>
      </c>
      <c r="X248" s="71"/>
    </row>
    <row r="249" spans="1:24">
      <c r="A249" s="66" t="s">
        <v>281</v>
      </c>
      <c r="B249" s="60" t="s">
        <v>92</v>
      </c>
      <c r="C249" s="67">
        <v>1</v>
      </c>
      <c r="D249" s="68"/>
      <c r="E249" s="69">
        <v>15045</v>
      </c>
      <c r="F249" s="69">
        <v>17829</v>
      </c>
      <c r="G249" s="69">
        <f t="shared" si="28"/>
        <v>2784</v>
      </c>
      <c r="H249" s="70">
        <f t="shared" si="29"/>
        <v>0.18504486540378864</v>
      </c>
      <c r="I249" s="71"/>
      <c r="J249" s="69">
        <v>9017</v>
      </c>
      <c r="K249" s="69">
        <v>10218</v>
      </c>
      <c r="L249" s="69">
        <f t="shared" si="30"/>
        <v>1201</v>
      </c>
      <c r="M249" s="70">
        <f t="shared" si="31"/>
        <v>0.13319285793501165</v>
      </c>
      <c r="N249" s="71"/>
      <c r="O249" s="69"/>
      <c r="P249" s="69"/>
      <c r="Q249" s="69"/>
      <c r="R249" s="70"/>
      <c r="S249" s="71"/>
      <c r="T249" s="69"/>
      <c r="U249" s="69"/>
      <c r="V249" s="69"/>
      <c r="W249" s="70"/>
      <c r="X249" s="71"/>
    </row>
    <row r="250" spans="1:24">
      <c r="A250" s="66" t="s">
        <v>280</v>
      </c>
      <c r="B250" s="60" t="s">
        <v>134</v>
      </c>
      <c r="C250" s="74">
        <v>0.91500000000000004</v>
      </c>
      <c r="D250" s="75"/>
      <c r="E250" s="69">
        <v>20028</v>
      </c>
      <c r="F250" s="69">
        <v>19650</v>
      </c>
      <c r="G250" s="69">
        <f t="shared" si="28"/>
        <v>-378</v>
      </c>
      <c r="H250" s="70">
        <f t="shared" si="29"/>
        <v>-1.8873576992210903E-2</v>
      </c>
      <c r="I250" s="71"/>
      <c r="J250" s="69">
        <v>12783</v>
      </c>
      <c r="K250" s="69">
        <v>14905</v>
      </c>
      <c r="L250" s="69">
        <f t="shared" si="30"/>
        <v>2122</v>
      </c>
      <c r="M250" s="70">
        <f t="shared" si="31"/>
        <v>0.16600172103575062</v>
      </c>
      <c r="N250" s="71"/>
      <c r="O250" s="72">
        <v>3270</v>
      </c>
      <c r="P250" s="72">
        <v>5272</v>
      </c>
      <c r="Q250" s="72">
        <f>P250-O250</f>
        <v>2002</v>
      </c>
      <c r="R250" s="73">
        <f>(P250-O250)/ABS(O250)</f>
        <v>0.61223241590214073</v>
      </c>
      <c r="S250" s="71"/>
      <c r="T250" s="72">
        <v>2717</v>
      </c>
      <c r="U250" s="72">
        <v>4002</v>
      </c>
      <c r="V250" s="72">
        <f>U250-T250</f>
        <v>1285</v>
      </c>
      <c r="W250" s="73">
        <f>(U250-T250)/ABS(T250)</f>
        <v>0.47294810452705188</v>
      </c>
      <c r="X250" s="71"/>
    </row>
    <row r="251" spans="1:24">
      <c r="A251" s="66" t="s">
        <v>280</v>
      </c>
      <c r="B251" s="60" t="s">
        <v>158</v>
      </c>
      <c r="C251" s="67">
        <v>1</v>
      </c>
      <c r="D251" s="68"/>
      <c r="E251" s="69">
        <v>14438</v>
      </c>
      <c r="F251" s="69">
        <v>14915</v>
      </c>
      <c r="G251" s="69">
        <f t="shared" ref="G251:G282" si="32">F251-E251</f>
        <v>477</v>
      </c>
      <c r="H251" s="70">
        <f t="shared" ref="H251:H282" si="33">G251/E251</f>
        <v>3.3037816872142953E-2</v>
      </c>
      <c r="I251" s="71"/>
      <c r="J251" s="69">
        <v>9546</v>
      </c>
      <c r="K251" s="69">
        <v>10044</v>
      </c>
      <c r="L251" s="69">
        <f t="shared" ref="L251:L282" si="34">K251-J251</f>
        <v>498</v>
      </c>
      <c r="M251" s="70">
        <f t="shared" ref="M251:M282" si="35">L251/J251</f>
        <v>5.2168447517284729E-2</v>
      </c>
      <c r="N251" s="71"/>
      <c r="O251" s="72">
        <v>144</v>
      </c>
      <c r="P251" s="72">
        <v>133</v>
      </c>
      <c r="Q251" s="72">
        <f>P251-O251</f>
        <v>-11</v>
      </c>
      <c r="R251" s="73">
        <f>(P251-O251)/ABS(O251)</f>
        <v>-7.6388888888888895E-2</v>
      </c>
      <c r="S251" s="71"/>
      <c r="T251" s="72">
        <v>108</v>
      </c>
      <c r="U251" s="72">
        <v>101</v>
      </c>
      <c r="V251" s="72">
        <f>U251-T251</f>
        <v>-7</v>
      </c>
      <c r="W251" s="73">
        <f>(U251-T251)/ABS(T251)</f>
        <v>-6.4814814814814811E-2</v>
      </c>
      <c r="X251" s="71"/>
    </row>
    <row r="252" spans="1:24">
      <c r="A252" s="66" t="s">
        <v>278</v>
      </c>
      <c r="B252" s="60" t="s">
        <v>212</v>
      </c>
      <c r="C252" s="73" t="s">
        <v>271</v>
      </c>
      <c r="D252" s="71"/>
      <c r="E252" s="69">
        <v>8947</v>
      </c>
      <c r="F252" s="69">
        <v>9492</v>
      </c>
      <c r="G252" s="69">
        <f t="shared" si="32"/>
        <v>545</v>
      </c>
      <c r="H252" s="70">
        <f t="shared" si="33"/>
        <v>6.09142729406505E-2</v>
      </c>
      <c r="I252" s="71"/>
      <c r="J252" s="69">
        <v>7561</v>
      </c>
      <c r="K252" s="69">
        <v>8147</v>
      </c>
      <c r="L252" s="69">
        <f t="shared" si="34"/>
        <v>586</v>
      </c>
      <c r="M252" s="70">
        <f t="shared" si="35"/>
        <v>7.7502975796852266E-2</v>
      </c>
      <c r="N252" s="71"/>
      <c r="O252" s="69"/>
      <c r="P252" s="69"/>
      <c r="Q252" s="69"/>
      <c r="R252" s="70"/>
      <c r="S252" s="71"/>
      <c r="T252" s="69"/>
      <c r="U252" s="69"/>
      <c r="V252" s="69"/>
      <c r="W252" s="70"/>
      <c r="X252" s="71"/>
    </row>
    <row r="253" spans="1:24">
      <c r="A253" s="66" t="s">
        <v>281</v>
      </c>
      <c r="B253" s="60" t="s">
        <v>268</v>
      </c>
      <c r="C253" s="67">
        <v>1</v>
      </c>
      <c r="D253" s="68"/>
      <c r="E253" s="69">
        <v>4183</v>
      </c>
      <c r="F253" s="69">
        <v>4031</v>
      </c>
      <c r="G253" s="69">
        <f t="shared" si="32"/>
        <v>-152</v>
      </c>
      <c r="H253" s="70">
        <f t="shared" si="33"/>
        <v>-3.6337556777432466E-2</v>
      </c>
      <c r="I253" s="71"/>
      <c r="J253" s="69">
        <v>3551</v>
      </c>
      <c r="K253" s="69">
        <v>3419</v>
      </c>
      <c r="L253" s="69">
        <f t="shared" si="34"/>
        <v>-132</v>
      </c>
      <c r="M253" s="70">
        <f t="shared" si="35"/>
        <v>-3.7172627428893268E-2</v>
      </c>
      <c r="N253" s="71"/>
      <c r="O253" s="69"/>
      <c r="P253" s="69"/>
      <c r="Q253" s="69"/>
      <c r="R253" s="70"/>
      <c r="S253" s="71"/>
      <c r="T253" s="69"/>
      <c r="U253" s="69"/>
      <c r="V253" s="69"/>
      <c r="W253" s="70"/>
      <c r="X253" s="71"/>
    </row>
    <row r="254" spans="1:24">
      <c r="A254" s="66" t="s">
        <v>282</v>
      </c>
      <c r="B254" s="60" t="s">
        <v>258</v>
      </c>
      <c r="C254" s="67">
        <v>1</v>
      </c>
      <c r="D254" s="68"/>
      <c r="E254" s="69">
        <v>2785</v>
      </c>
      <c r="F254" s="69">
        <v>4360</v>
      </c>
      <c r="G254" s="69">
        <f t="shared" si="32"/>
        <v>1575</v>
      </c>
      <c r="H254" s="70">
        <f t="shared" si="33"/>
        <v>0.56552962298025133</v>
      </c>
      <c r="I254" s="71"/>
      <c r="J254" s="69">
        <v>2151</v>
      </c>
      <c r="K254" s="69">
        <v>3510</v>
      </c>
      <c r="L254" s="69">
        <f t="shared" si="34"/>
        <v>1359</v>
      </c>
      <c r="M254" s="70">
        <f t="shared" si="35"/>
        <v>0.63179916317991636</v>
      </c>
      <c r="N254" s="71"/>
      <c r="O254" s="69"/>
      <c r="P254" s="69">
        <v>977</v>
      </c>
      <c r="Q254" s="69"/>
      <c r="R254" s="70"/>
      <c r="S254" s="71"/>
      <c r="T254" s="69"/>
      <c r="U254" s="69">
        <v>812</v>
      </c>
      <c r="V254" s="69"/>
      <c r="W254" s="70"/>
      <c r="X254" s="71"/>
    </row>
    <row r="255" spans="1:24">
      <c r="A255" s="66" t="s">
        <v>277</v>
      </c>
      <c r="B255" s="60" t="s">
        <v>122</v>
      </c>
      <c r="C255" s="86" t="s">
        <v>237</v>
      </c>
      <c r="D255" s="68"/>
      <c r="E255" s="69">
        <v>1714</v>
      </c>
      <c r="F255" s="69">
        <v>1939</v>
      </c>
      <c r="G255" s="69">
        <f t="shared" si="32"/>
        <v>225</v>
      </c>
      <c r="H255" s="70">
        <f t="shared" si="33"/>
        <v>0.13127187864644108</v>
      </c>
      <c r="I255" s="71"/>
      <c r="J255" s="69">
        <v>1289</v>
      </c>
      <c r="K255" s="69">
        <v>1326</v>
      </c>
      <c r="L255" s="69">
        <f t="shared" si="34"/>
        <v>37</v>
      </c>
      <c r="M255" s="70">
        <f t="shared" si="35"/>
        <v>2.8704422032583398E-2</v>
      </c>
      <c r="N255" s="71"/>
      <c r="O255" s="69"/>
      <c r="P255" s="69">
        <v>316</v>
      </c>
      <c r="Q255" s="69"/>
      <c r="R255" s="70"/>
      <c r="S255" s="71"/>
      <c r="T255" s="69"/>
      <c r="U255" s="69">
        <v>291</v>
      </c>
      <c r="V255" s="69"/>
      <c r="W255" s="70"/>
      <c r="X255" s="71"/>
    </row>
    <row r="256" spans="1:24">
      <c r="A256" s="66" t="s">
        <v>277</v>
      </c>
      <c r="B256" s="60" t="s">
        <v>35</v>
      </c>
      <c r="C256" s="67">
        <v>1</v>
      </c>
      <c r="D256" s="68"/>
      <c r="E256" s="69">
        <v>3713</v>
      </c>
      <c r="F256" s="69">
        <v>4382</v>
      </c>
      <c r="G256" s="69">
        <f t="shared" si="32"/>
        <v>669</v>
      </c>
      <c r="H256" s="70">
        <f t="shared" si="33"/>
        <v>0.18017775383786697</v>
      </c>
      <c r="I256" s="71"/>
      <c r="J256" s="69">
        <v>2509</v>
      </c>
      <c r="K256" s="69">
        <v>2519</v>
      </c>
      <c r="L256" s="69">
        <f t="shared" si="34"/>
        <v>10</v>
      </c>
      <c r="M256" s="70">
        <f t="shared" si="35"/>
        <v>3.9856516540454365E-3</v>
      </c>
      <c r="N256" s="71"/>
      <c r="O256" s="69"/>
      <c r="P256" s="69"/>
      <c r="Q256" s="69"/>
      <c r="R256" s="70"/>
      <c r="S256" s="71"/>
      <c r="T256" s="69"/>
      <c r="U256" s="69"/>
      <c r="V256" s="69"/>
      <c r="W256" s="70"/>
      <c r="X256" s="71"/>
    </row>
    <row r="257" spans="1:24">
      <c r="A257" s="66" t="s">
        <v>282</v>
      </c>
      <c r="B257" s="60" t="s">
        <v>49</v>
      </c>
      <c r="C257" s="67">
        <v>0.75</v>
      </c>
      <c r="D257" s="68"/>
      <c r="E257" s="69">
        <v>6114</v>
      </c>
      <c r="F257" s="69">
        <v>6427</v>
      </c>
      <c r="G257" s="69">
        <f t="shared" si="32"/>
        <v>313</v>
      </c>
      <c r="H257" s="70">
        <f t="shared" si="33"/>
        <v>5.1193981027150802E-2</v>
      </c>
      <c r="I257" s="71"/>
      <c r="J257" s="69">
        <v>4692</v>
      </c>
      <c r="K257" s="69">
        <v>4962</v>
      </c>
      <c r="L257" s="69">
        <f t="shared" si="34"/>
        <v>270</v>
      </c>
      <c r="M257" s="70">
        <f t="shared" si="35"/>
        <v>5.754475703324808E-2</v>
      </c>
      <c r="N257" s="71"/>
      <c r="O257" s="69"/>
      <c r="P257" s="69"/>
      <c r="Q257" s="69"/>
      <c r="R257" s="70"/>
      <c r="S257" s="71"/>
      <c r="T257" s="69"/>
      <c r="U257" s="69"/>
      <c r="V257" s="69"/>
      <c r="W257" s="70"/>
      <c r="X257" s="71"/>
    </row>
    <row r="258" spans="1:24">
      <c r="A258" s="66" t="s">
        <v>277</v>
      </c>
      <c r="B258" s="60" t="s">
        <v>39</v>
      </c>
      <c r="C258" s="74">
        <v>0.91500000000000004</v>
      </c>
      <c r="D258" s="75"/>
      <c r="E258" s="69">
        <v>11107</v>
      </c>
      <c r="F258" s="69">
        <v>13513</v>
      </c>
      <c r="G258" s="69">
        <f t="shared" si="32"/>
        <v>2406</v>
      </c>
      <c r="H258" s="70">
        <f t="shared" si="33"/>
        <v>0.21662014945529845</v>
      </c>
      <c r="I258" s="71"/>
      <c r="J258" s="69">
        <v>3544</v>
      </c>
      <c r="K258" s="69">
        <v>3917</v>
      </c>
      <c r="L258" s="69">
        <f t="shared" si="34"/>
        <v>373</v>
      </c>
      <c r="M258" s="70">
        <f t="shared" si="35"/>
        <v>0.10524830699774267</v>
      </c>
      <c r="N258" s="71"/>
      <c r="O258" s="69"/>
      <c r="P258" s="69"/>
      <c r="Q258" s="69"/>
      <c r="R258" s="70"/>
      <c r="S258" s="71"/>
      <c r="T258" s="69"/>
      <c r="U258" s="69"/>
      <c r="V258" s="69"/>
      <c r="W258" s="70"/>
      <c r="X258" s="71"/>
    </row>
    <row r="259" spans="1:24">
      <c r="A259" s="66" t="s">
        <v>276</v>
      </c>
      <c r="B259" s="60" t="s">
        <v>76</v>
      </c>
      <c r="C259" s="74">
        <v>0.91500000000000004</v>
      </c>
      <c r="D259" s="75"/>
      <c r="E259" s="69">
        <v>2004</v>
      </c>
      <c r="F259" s="69">
        <v>2459</v>
      </c>
      <c r="G259" s="69">
        <f t="shared" si="32"/>
        <v>455</v>
      </c>
      <c r="H259" s="70">
        <f t="shared" si="33"/>
        <v>0.22704590818363274</v>
      </c>
      <c r="I259" s="71"/>
      <c r="J259" s="69">
        <v>1479</v>
      </c>
      <c r="K259" s="69">
        <v>1758</v>
      </c>
      <c r="L259" s="69">
        <f t="shared" si="34"/>
        <v>279</v>
      </c>
      <c r="M259" s="70">
        <f t="shared" si="35"/>
        <v>0.18864097363083165</v>
      </c>
      <c r="N259" s="71"/>
      <c r="O259" s="72">
        <v>437</v>
      </c>
      <c r="P259" s="72">
        <v>872</v>
      </c>
      <c r="Q259" s="72">
        <f>P259-O259</f>
        <v>435</v>
      </c>
      <c r="R259" s="73">
        <f>(P259-O259)/ABS(O259)</f>
        <v>0.99542334096109841</v>
      </c>
      <c r="S259" s="71"/>
      <c r="T259" s="72">
        <v>342</v>
      </c>
      <c r="U259" s="72">
        <v>681</v>
      </c>
      <c r="V259" s="72">
        <f>U259-T259</f>
        <v>339</v>
      </c>
      <c r="W259" s="73">
        <f>(U259-T259)/ABS(T259)</f>
        <v>0.99122807017543857</v>
      </c>
      <c r="X259" s="71"/>
    </row>
    <row r="260" spans="1:24">
      <c r="A260" s="66" t="s">
        <v>278</v>
      </c>
      <c r="B260" s="60" t="s">
        <v>102</v>
      </c>
      <c r="C260" s="67">
        <v>0.78</v>
      </c>
      <c r="D260" s="68"/>
      <c r="E260" s="69">
        <v>2459</v>
      </c>
      <c r="F260" s="69">
        <v>5061</v>
      </c>
      <c r="G260" s="69">
        <f t="shared" si="32"/>
        <v>2602</v>
      </c>
      <c r="H260" s="70">
        <f t="shared" si="33"/>
        <v>1.0581537210248069</v>
      </c>
      <c r="I260" s="71"/>
      <c r="J260" s="69">
        <v>1589</v>
      </c>
      <c r="K260" s="69">
        <v>3965</v>
      </c>
      <c r="L260" s="69">
        <f t="shared" si="34"/>
        <v>2376</v>
      </c>
      <c r="M260" s="70">
        <f t="shared" si="35"/>
        <v>1.4952800503461297</v>
      </c>
      <c r="N260" s="71"/>
      <c r="O260" s="69"/>
      <c r="P260" s="69">
        <v>1706</v>
      </c>
      <c r="Q260" s="69"/>
      <c r="R260" s="70"/>
      <c r="S260" s="71"/>
      <c r="T260" s="69"/>
      <c r="U260" s="69">
        <v>1430</v>
      </c>
      <c r="V260" s="69"/>
      <c r="W260" s="70"/>
      <c r="X260" s="71"/>
    </row>
    <row r="261" spans="1:24">
      <c r="A261" s="66" t="s">
        <v>279</v>
      </c>
      <c r="B261" s="60" t="s">
        <v>15</v>
      </c>
      <c r="C261" s="74">
        <v>0.91500000000000004</v>
      </c>
      <c r="D261" s="75"/>
      <c r="E261" s="69">
        <v>3757</v>
      </c>
      <c r="F261" s="69">
        <v>5346</v>
      </c>
      <c r="G261" s="69">
        <f t="shared" si="32"/>
        <v>1589</v>
      </c>
      <c r="H261" s="70">
        <f t="shared" si="33"/>
        <v>0.42294383816875164</v>
      </c>
      <c r="I261" s="71"/>
      <c r="J261" s="69">
        <v>2393</v>
      </c>
      <c r="K261" s="69">
        <v>3334</v>
      </c>
      <c r="L261" s="69">
        <f t="shared" si="34"/>
        <v>941</v>
      </c>
      <c r="M261" s="70">
        <f t="shared" si="35"/>
        <v>0.39323025491015462</v>
      </c>
      <c r="N261" s="71"/>
      <c r="O261" s="72">
        <v>197</v>
      </c>
      <c r="P261" s="72">
        <v>904</v>
      </c>
      <c r="Q261" s="72">
        <f>P261-O261</f>
        <v>707</v>
      </c>
      <c r="R261" s="73">
        <f>(P261-O261)/ABS(O261)</f>
        <v>3.5888324873096447</v>
      </c>
      <c r="S261" s="71"/>
      <c r="T261" s="72">
        <v>154</v>
      </c>
      <c r="U261" s="72">
        <v>836</v>
      </c>
      <c r="V261" s="72">
        <f>U261-T261</f>
        <v>682</v>
      </c>
      <c r="W261" s="73">
        <f>(U261-T261)/ABS(T261)</f>
        <v>4.4285714285714288</v>
      </c>
      <c r="X261" s="71"/>
    </row>
    <row r="262" spans="1:24">
      <c r="A262" s="66" t="s">
        <v>276</v>
      </c>
      <c r="B262" s="60" t="s">
        <v>159</v>
      </c>
      <c r="C262" s="67">
        <v>0.85</v>
      </c>
      <c r="D262" s="68"/>
      <c r="E262" s="69">
        <v>778</v>
      </c>
      <c r="F262" s="69">
        <v>1012</v>
      </c>
      <c r="G262" s="69">
        <f t="shared" si="32"/>
        <v>234</v>
      </c>
      <c r="H262" s="70">
        <f t="shared" si="33"/>
        <v>0.30077120822622105</v>
      </c>
      <c r="I262" s="71"/>
      <c r="J262" s="69">
        <v>679</v>
      </c>
      <c r="K262" s="69">
        <v>761</v>
      </c>
      <c r="L262" s="69">
        <f t="shared" si="34"/>
        <v>82</v>
      </c>
      <c r="M262" s="70">
        <f t="shared" si="35"/>
        <v>0.12076583210603829</v>
      </c>
      <c r="N262" s="71"/>
      <c r="O262" s="69"/>
      <c r="P262" s="69"/>
      <c r="Q262" s="69"/>
      <c r="R262" s="70"/>
      <c r="S262" s="71"/>
      <c r="T262" s="69"/>
      <c r="U262" s="69"/>
      <c r="V262" s="69"/>
      <c r="W262" s="70"/>
      <c r="X262" s="71"/>
    </row>
    <row r="263" spans="1:24">
      <c r="A263" s="66" t="s">
        <v>276</v>
      </c>
      <c r="B263" s="60" t="s">
        <v>77</v>
      </c>
      <c r="C263" s="74">
        <v>0.91500000000000004</v>
      </c>
      <c r="D263" s="75"/>
      <c r="E263" s="69">
        <v>2457</v>
      </c>
      <c r="F263" s="69">
        <v>3182</v>
      </c>
      <c r="G263" s="69">
        <f t="shared" si="32"/>
        <v>725</v>
      </c>
      <c r="H263" s="70">
        <f t="shared" si="33"/>
        <v>0.29507529507529506</v>
      </c>
      <c r="I263" s="71"/>
      <c r="J263" s="69">
        <v>1893</v>
      </c>
      <c r="K263" s="69">
        <v>2469</v>
      </c>
      <c r="L263" s="69">
        <f t="shared" si="34"/>
        <v>576</v>
      </c>
      <c r="M263" s="70">
        <f t="shared" si="35"/>
        <v>0.30427892234548337</v>
      </c>
      <c r="N263" s="71"/>
      <c r="O263" s="72">
        <v>655</v>
      </c>
      <c r="P263" s="72">
        <v>1303</v>
      </c>
      <c r="Q263" s="72">
        <f>P263-O263</f>
        <v>648</v>
      </c>
      <c r="R263" s="73">
        <f>(P263-O263)/ABS(O263)</f>
        <v>0.9893129770992366</v>
      </c>
      <c r="S263" s="71"/>
      <c r="T263" s="72">
        <v>551</v>
      </c>
      <c r="U263" s="72">
        <v>1088</v>
      </c>
      <c r="V263" s="72">
        <f>U263-T263</f>
        <v>537</v>
      </c>
      <c r="W263" s="73">
        <f>(U263-T263)/ABS(T263)</f>
        <v>0.97459165154264971</v>
      </c>
      <c r="X263" s="71"/>
    </row>
    <row r="264" spans="1:24">
      <c r="A264" s="66" t="s">
        <v>278</v>
      </c>
      <c r="B264" s="60" t="s">
        <v>269</v>
      </c>
      <c r="C264" s="67">
        <v>0.8</v>
      </c>
      <c r="D264" s="68"/>
      <c r="E264" s="69">
        <v>14092</v>
      </c>
      <c r="F264" s="69">
        <v>26943</v>
      </c>
      <c r="G264" s="69">
        <f t="shared" si="32"/>
        <v>12851</v>
      </c>
      <c r="H264" s="70">
        <f t="shared" si="33"/>
        <v>0.91193585012773204</v>
      </c>
      <c r="I264" s="71"/>
      <c r="J264" s="69">
        <v>11356</v>
      </c>
      <c r="K264" s="69">
        <v>23668</v>
      </c>
      <c r="L264" s="69">
        <f t="shared" si="34"/>
        <v>12312</v>
      </c>
      <c r="M264" s="70">
        <f t="shared" si="35"/>
        <v>1.0841845720324057</v>
      </c>
      <c r="N264" s="71"/>
      <c r="O264" s="72">
        <v>3347</v>
      </c>
      <c r="P264" s="72">
        <v>7187</v>
      </c>
      <c r="Q264" s="72">
        <f>P264-O264</f>
        <v>3840</v>
      </c>
      <c r="R264" s="73">
        <f>(P264-O264)/ABS(O264)</f>
        <v>1.1472960860472063</v>
      </c>
      <c r="S264" s="71"/>
      <c r="T264" s="72">
        <v>2936</v>
      </c>
      <c r="U264" s="72">
        <v>6915</v>
      </c>
      <c r="V264" s="72">
        <f>U264-T264</f>
        <v>3979</v>
      </c>
      <c r="W264" s="73">
        <f>(U264-T264)/ABS(T264)</f>
        <v>1.3552452316076293</v>
      </c>
      <c r="X264" s="71"/>
    </row>
    <row r="265" spans="1:24">
      <c r="A265" s="66" t="s">
        <v>276</v>
      </c>
      <c r="B265" s="60" t="s">
        <v>197</v>
      </c>
      <c r="C265" s="67">
        <v>0.8</v>
      </c>
      <c r="D265" s="68"/>
      <c r="E265" s="69">
        <v>17110</v>
      </c>
      <c r="F265" s="69">
        <v>15158</v>
      </c>
      <c r="G265" s="69">
        <f t="shared" si="32"/>
        <v>-1952</v>
      </c>
      <c r="H265" s="70">
        <f t="shared" si="33"/>
        <v>-0.11408533021624781</v>
      </c>
      <c r="I265" s="71"/>
      <c r="J265" s="69">
        <v>11371</v>
      </c>
      <c r="K265" s="69">
        <v>11376</v>
      </c>
      <c r="L265" s="69">
        <f t="shared" si="34"/>
        <v>5</v>
      </c>
      <c r="M265" s="70">
        <f t="shared" si="35"/>
        <v>4.397150646381145E-4</v>
      </c>
      <c r="N265" s="71"/>
      <c r="O265" s="72">
        <v>2044</v>
      </c>
      <c r="P265" s="72">
        <v>3911</v>
      </c>
      <c r="Q265" s="72">
        <f>P265-O265</f>
        <v>1867</v>
      </c>
      <c r="R265" s="73">
        <f>(P265-O265)/ABS(O265)</f>
        <v>0.91340508806262233</v>
      </c>
      <c r="S265" s="71"/>
      <c r="T265" s="72">
        <v>1993</v>
      </c>
      <c r="U265" s="72">
        <v>3905</v>
      </c>
      <c r="V265" s="72">
        <f>U265-T265</f>
        <v>1912</v>
      </c>
      <c r="W265" s="73">
        <f>(U265-T265)/ABS(T265)</f>
        <v>0.95935775213246366</v>
      </c>
      <c r="X265" s="71"/>
    </row>
    <row r="266" spans="1:24">
      <c r="A266" s="66" t="s">
        <v>277</v>
      </c>
      <c r="B266" s="60" t="s">
        <v>192</v>
      </c>
      <c r="C266" s="70">
        <v>0.91500000000000004</v>
      </c>
      <c r="D266" s="71"/>
      <c r="E266" s="69">
        <v>5042</v>
      </c>
      <c r="F266" s="69">
        <v>6320</v>
      </c>
      <c r="G266" s="69">
        <f t="shared" si="32"/>
        <v>1278</v>
      </c>
      <c r="H266" s="70">
        <f t="shared" si="33"/>
        <v>0.25347084490281635</v>
      </c>
      <c r="I266" s="71"/>
      <c r="J266" s="69">
        <v>3682</v>
      </c>
      <c r="K266" s="69">
        <v>4908</v>
      </c>
      <c r="L266" s="69">
        <f t="shared" si="34"/>
        <v>1226</v>
      </c>
      <c r="M266" s="70">
        <f t="shared" si="35"/>
        <v>0.3329712112982075</v>
      </c>
      <c r="N266" s="71"/>
      <c r="O266" s="69"/>
      <c r="P266" s="69"/>
      <c r="Q266" s="69"/>
      <c r="R266" s="70"/>
      <c r="S266" s="71"/>
      <c r="T266" s="69"/>
      <c r="U266" s="69"/>
      <c r="V266" s="69"/>
      <c r="W266" s="70"/>
      <c r="X266" s="71"/>
    </row>
    <row r="267" spans="1:24">
      <c r="A267" s="66" t="s">
        <v>278</v>
      </c>
      <c r="B267" s="60" t="s">
        <v>206</v>
      </c>
      <c r="C267" s="67">
        <v>0.78</v>
      </c>
      <c r="D267" s="68"/>
      <c r="E267" s="69">
        <v>14086</v>
      </c>
      <c r="F267" s="69">
        <v>23153</v>
      </c>
      <c r="G267" s="69">
        <f t="shared" si="32"/>
        <v>9067</v>
      </c>
      <c r="H267" s="70">
        <f t="shared" si="33"/>
        <v>0.64368876899048699</v>
      </c>
      <c r="I267" s="71"/>
      <c r="J267" s="69">
        <v>8856</v>
      </c>
      <c r="K267" s="69">
        <v>15844</v>
      </c>
      <c r="L267" s="69">
        <f t="shared" si="34"/>
        <v>6988</v>
      </c>
      <c r="M267" s="70">
        <f t="shared" si="35"/>
        <v>0.78906955736224027</v>
      </c>
      <c r="N267" s="71"/>
      <c r="O267" s="69"/>
      <c r="P267" s="69"/>
      <c r="Q267" s="69"/>
      <c r="R267" s="70"/>
      <c r="S267" s="71"/>
      <c r="T267" s="69"/>
      <c r="U267" s="69"/>
      <c r="V267" s="69"/>
      <c r="W267" s="70"/>
      <c r="X267" s="71"/>
    </row>
    <row r="268" spans="1:24">
      <c r="A268" s="66" t="s">
        <v>277</v>
      </c>
      <c r="B268" s="60" t="s">
        <v>8</v>
      </c>
      <c r="C268" s="67">
        <v>1</v>
      </c>
      <c r="D268" s="68"/>
      <c r="E268" s="69">
        <v>2408</v>
      </c>
      <c r="F268" s="69">
        <v>2517</v>
      </c>
      <c r="G268" s="69">
        <f t="shared" si="32"/>
        <v>109</v>
      </c>
      <c r="H268" s="70">
        <f t="shared" si="33"/>
        <v>4.5265780730897008E-2</v>
      </c>
      <c r="I268" s="71"/>
      <c r="J268" s="69">
        <v>1865</v>
      </c>
      <c r="K268" s="69">
        <v>1718</v>
      </c>
      <c r="L268" s="69">
        <f t="shared" si="34"/>
        <v>-147</v>
      </c>
      <c r="M268" s="70">
        <f t="shared" si="35"/>
        <v>-7.8820375335120638E-2</v>
      </c>
      <c r="N268" s="71"/>
      <c r="O268" s="69"/>
      <c r="P268" s="69"/>
      <c r="Q268" s="69"/>
      <c r="R268" s="70"/>
      <c r="S268" s="71"/>
      <c r="T268" s="69"/>
      <c r="U268" s="69"/>
      <c r="V268" s="69"/>
      <c r="W268" s="70"/>
      <c r="X268" s="71"/>
    </row>
    <row r="269" spans="1:24">
      <c r="A269" s="66" t="s">
        <v>277</v>
      </c>
      <c r="B269" s="60" t="s">
        <v>145</v>
      </c>
      <c r="C269" s="67">
        <v>1</v>
      </c>
      <c r="D269" s="68"/>
      <c r="E269" s="69">
        <v>6276</v>
      </c>
      <c r="F269" s="69">
        <v>5186</v>
      </c>
      <c r="G269" s="69">
        <f t="shared" si="32"/>
        <v>-1090</v>
      </c>
      <c r="H269" s="70">
        <f t="shared" si="33"/>
        <v>-0.17367750159337159</v>
      </c>
      <c r="I269" s="71"/>
      <c r="J269" s="69">
        <v>2322</v>
      </c>
      <c r="K269" s="69">
        <v>3745</v>
      </c>
      <c r="L269" s="69">
        <f t="shared" si="34"/>
        <v>1423</v>
      </c>
      <c r="M269" s="70">
        <f t="shared" si="35"/>
        <v>0.61283376399655465</v>
      </c>
      <c r="N269" s="71"/>
      <c r="O269" s="69"/>
      <c r="P269" s="69"/>
      <c r="Q269" s="69"/>
      <c r="R269" s="70"/>
      <c r="S269" s="71"/>
      <c r="T269" s="69"/>
      <c r="U269" s="69"/>
      <c r="V269" s="69"/>
      <c r="W269" s="70"/>
      <c r="X269" s="71"/>
    </row>
    <row r="270" spans="1:24">
      <c r="A270" s="66" t="s">
        <v>281</v>
      </c>
      <c r="B270" s="60" t="s">
        <v>139</v>
      </c>
      <c r="C270" s="74">
        <v>0.91500000000000004</v>
      </c>
      <c r="D270" s="75"/>
      <c r="E270" s="69">
        <v>16135</v>
      </c>
      <c r="F270" s="69">
        <v>24795</v>
      </c>
      <c r="G270" s="69">
        <f t="shared" si="32"/>
        <v>8660</v>
      </c>
      <c r="H270" s="70">
        <f t="shared" si="33"/>
        <v>0.53672141307716148</v>
      </c>
      <c r="I270" s="71"/>
      <c r="J270" s="69">
        <v>13399</v>
      </c>
      <c r="K270" s="69">
        <v>20559</v>
      </c>
      <c r="L270" s="69">
        <f t="shared" si="34"/>
        <v>7160</v>
      </c>
      <c r="M270" s="70">
        <f t="shared" si="35"/>
        <v>0.53436823643555487</v>
      </c>
      <c r="N270" s="71"/>
      <c r="O270" s="69"/>
      <c r="P270" s="69">
        <v>7239</v>
      </c>
      <c r="Q270" s="69"/>
      <c r="R270" s="70"/>
      <c r="S270" s="71"/>
      <c r="T270" s="69"/>
      <c r="U270" s="69">
        <v>6958</v>
      </c>
      <c r="V270" s="69"/>
      <c r="W270" s="70"/>
      <c r="X270" s="71"/>
    </row>
    <row r="271" spans="1:24">
      <c r="A271" s="66" t="s">
        <v>281</v>
      </c>
      <c r="B271" s="60" t="s">
        <v>61</v>
      </c>
      <c r="C271" s="67">
        <v>1</v>
      </c>
      <c r="D271" s="68"/>
      <c r="E271" s="69">
        <v>3463</v>
      </c>
      <c r="F271" s="69">
        <v>3505</v>
      </c>
      <c r="G271" s="69">
        <f t="shared" si="32"/>
        <v>42</v>
      </c>
      <c r="H271" s="70">
        <f t="shared" si="33"/>
        <v>1.2128212532486284E-2</v>
      </c>
      <c r="I271" s="71"/>
      <c r="J271" s="69">
        <v>2664</v>
      </c>
      <c r="K271" s="69">
        <v>2995</v>
      </c>
      <c r="L271" s="69">
        <f t="shared" si="34"/>
        <v>331</v>
      </c>
      <c r="M271" s="70">
        <f t="shared" si="35"/>
        <v>0.12424924924924925</v>
      </c>
      <c r="N271" s="71"/>
      <c r="O271" s="72">
        <v>119</v>
      </c>
      <c r="P271" s="72">
        <v>123</v>
      </c>
      <c r="Q271" s="72">
        <f>P271-O271</f>
        <v>4</v>
      </c>
      <c r="R271" s="73">
        <f>(P271-O271)/ABS(O271)</f>
        <v>3.3613445378151259E-2</v>
      </c>
      <c r="S271" s="71"/>
      <c r="T271" s="72">
        <v>114</v>
      </c>
      <c r="U271" s="72">
        <v>114</v>
      </c>
      <c r="V271" s="72">
        <f>U271-T271</f>
        <v>0</v>
      </c>
      <c r="W271" s="73">
        <f>(U271-T271)/ABS(T271)</f>
        <v>0</v>
      </c>
      <c r="X271" s="71"/>
    </row>
    <row r="272" spans="1:24">
      <c r="A272" s="66" t="s">
        <v>277</v>
      </c>
      <c r="B272" s="60" t="s">
        <v>136</v>
      </c>
      <c r="C272" s="67">
        <v>1</v>
      </c>
      <c r="D272" s="68"/>
      <c r="E272" s="69">
        <v>5182</v>
      </c>
      <c r="F272" s="69">
        <v>4531</v>
      </c>
      <c r="G272" s="69">
        <f t="shared" si="32"/>
        <v>-651</v>
      </c>
      <c r="H272" s="70">
        <f t="shared" si="33"/>
        <v>-0.12562717097645695</v>
      </c>
      <c r="I272" s="71"/>
      <c r="J272" s="69">
        <v>2333</v>
      </c>
      <c r="K272" s="69">
        <v>2221</v>
      </c>
      <c r="L272" s="69">
        <f t="shared" si="34"/>
        <v>-112</v>
      </c>
      <c r="M272" s="70">
        <f t="shared" si="35"/>
        <v>-4.8006858122588938E-2</v>
      </c>
      <c r="N272" s="71"/>
      <c r="O272" s="69"/>
      <c r="P272" s="69"/>
      <c r="Q272" s="69"/>
      <c r="R272" s="70"/>
      <c r="S272" s="71"/>
      <c r="T272" s="69"/>
      <c r="U272" s="69"/>
      <c r="V272" s="69"/>
      <c r="W272" s="70"/>
      <c r="X272" s="71"/>
    </row>
    <row r="273" spans="1:24">
      <c r="A273" s="66" t="s">
        <v>277</v>
      </c>
      <c r="B273" s="60" t="s">
        <v>75</v>
      </c>
      <c r="C273" s="67">
        <v>0.8</v>
      </c>
      <c r="D273" s="68"/>
      <c r="E273" s="69">
        <v>6845</v>
      </c>
      <c r="F273" s="69">
        <v>8207</v>
      </c>
      <c r="G273" s="69">
        <f t="shared" si="32"/>
        <v>1362</v>
      </c>
      <c r="H273" s="70">
        <f t="shared" si="33"/>
        <v>0.19897735573411249</v>
      </c>
      <c r="I273" s="71"/>
      <c r="J273" s="69">
        <v>4984</v>
      </c>
      <c r="K273" s="69">
        <v>6352</v>
      </c>
      <c r="L273" s="69">
        <f t="shared" si="34"/>
        <v>1368</v>
      </c>
      <c r="M273" s="70">
        <f t="shared" si="35"/>
        <v>0.27447833065810595</v>
      </c>
      <c r="N273" s="71"/>
      <c r="O273" s="69"/>
      <c r="P273" s="69"/>
      <c r="Q273" s="69"/>
      <c r="R273" s="70"/>
      <c r="S273" s="71"/>
      <c r="T273" s="69"/>
      <c r="U273" s="69"/>
      <c r="V273" s="69"/>
      <c r="W273" s="70"/>
      <c r="X273" s="71"/>
    </row>
    <row r="274" spans="1:24">
      <c r="A274" s="66" t="s">
        <v>278</v>
      </c>
      <c r="B274" s="60" t="s">
        <v>16</v>
      </c>
      <c r="C274" s="74">
        <v>0.91500000000000004</v>
      </c>
      <c r="D274" s="75"/>
      <c r="E274" s="69">
        <v>4161</v>
      </c>
      <c r="F274" s="69">
        <v>7046</v>
      </c>
      <c r="G274" s="69">
        <f t="shared" si="32"/>
        <v>2885</v>
      </c>
      <c r="H274" s="70">
        <f t="shared" si="33"/>
        <v>0.69334294640711369</v>
      </c>
      <c r="I274" s="71"/>
      <c r="J274" s="69">
        <v>2741</v>
      </c>
      <c r="K274" s="69">
        <v>5617</v>
      </c>
      <c r="L274" s="69">
        <f t="shared" si="34"/>
        <v>2876</v>
      </c>
      <c r="M274" s="70">
        <f t="shared" si="35"/>
        <v>1.0492520977745348</v>
      </c>
      <c r="N274" s="71"/>
      <c r="O274" s="69"/>
      <c r="P274" s="69"/>
      <c r="Q274" s="69"/>
      <c r="R274" s="70"/>
      <c r="S274" s="71"/>
      <c r="T274" s="69"/>
      <c r="U274" s="69"/>
      <c r="V274" s="69"/>
      <c r="W274" s="70"/>
      <c r="X274" s="71"/>
    </row>
    <row r="275" spans="1:24">
      <c r="A275" s="66" t="s">
        <v>281</v>
      </c>
      <c r="B275" s="60" t="s">
        <v>37</v>
      </c>
      <c r="C275" s="74">
        <v>0.91500000000000004</v>
      </c>
      <c r="D275" s="75"/>
      <c r="E275" s="69">
        <v>4231</v>
      </c>
      <c r="F275" s="69">
        <v>5778</v>
      </c>
      <c r="G275" s="69">
        <f t="shared" si="32"/>
        <v>1547</v>
      </c>
      <c r="H275" s="70">
        <f t="shared" si="33"/>
        <v>0.36563460174899554</v>
      </c>
      <c r="I275" s="71"/>
      <c r="J275" s="69">
        <v>3782</v>
      </c>
      <c r="K275" s="69">
        <v>3828</v>
      </c>
      <c r="L275" s="69">
        <f t="shared" si="34"/>
        <v>46</v>
      </c>
      <c r="M275" s="70">
        <f t="shared" si="35"/>
        <v>1.2162876784769964E-2</v>
      </c>
      <c r="N275" s="71"/>
      <c r="O275" s="69"/>
      <c r="P275" s="69"/>
      <c r="Q275" s="69"/>
      <c r="R275" s="70"/>
      <c r="S275" s="71"/>
      <c r="T275" s="69"/>
      <c r="U275" s="69"/>
      <c r="V275" s="69"/>
      <c r="W275" s="70"/>
      <c r="X275" s="71"/>
    </row>
    <row r="276" spans="1:24">
      <c r="A276" s="66" t="s">
        <v>284</v>
      </c>
      <c r="B276" s="60" t="s">
        <v>179</v>
      </c>
      <c r="C276" s="67">
        <v>0.7</v>
      </c>
      <c r="D276" s="68"/>
      <c r="E276" s="69">
        <v>11466</v>
      </c>
      <c r="F276" s="69">
        <v>13987</v>
      </c>
      <c r="G276" s="69">
        <f t="shared" si="32"/>
        <v>2521</v>
      </c>
      <c r="H276" s="70">
        <f t="shared" si="33"/>
        <v>0.21986743415314844</v>
      </c>
      <c r="I276" s="71"/>
      <c r="J276" s="69">
        <v>5433</v>
      </c>
      <c r="K276" s="69">
        <v>9061</v>
      </c>
      <c r="L276" s="69">
        <f t="shared" si="34"/>
        <v>3628</v>
      </c>
      <c r="M276" s="70">
        <f t="shared" si="35"/>
        <v>0.66777102889747841</v>
      </c>
      <c r="N276" s="71"/>
      <c r="O276" s="69"/>
      <c r="P276" s="69"/>
      <c r="Q276" s="69"/>
      <c r="R276" s="70"/>
      <c r="S276" s="71"/>
      <c r="T276" s="69"/>
      <c r="U276" s="69"/>
      <c r="V276" s="69"/>
      <c r="W276" s="70"/>
      <c r="X276" s="71"/>
    </row>
    <row r="277" spans="1:24">
      <c r="A277" s="66"/>
      <c r="B277" s="60"/>
      <c r="C277" s="93"/>
      <c r="D277" s="76"/>
      <c r="E277" s="69"/>
      <c r="F277" s="69"/>
      <c r="G277" s="69"/>
      <c r="H277" s="70"/>
      <c r="I277" s="71"/>
      <c r="J277" s="69"/>
      <c r="K277" s="69"/>
      <c r="L277" s="69"/>
      <c r="M277" s="70"/>
      <c r="N277" s="71"/>
      <c r="O277" s="69"/>
      <c r="P277" s="69"/>
      <c r="Q277" s="69"/>
      <c r="R277" s="70"/>
      <c r="S277" s="71"/>
      <c r="T277" s="69"/>
      <c r="U277" s="69"/>
      <c r="V277" s="69"/>
      <c r="W277" s="70"/>
      <c r="X277" s="71"/>
    </row>
    <row r="278" spans="1:24">
      <c r="A278" s="94" t="s">
        <v>334</v>
      </c>
      <c r="B278" s="94"/>
      <c r="C278" s="76"/>
      <c r="D278" s="76"/>
      <c r="E278" s="95">
        <f>SUM(E2:E276)</f>
        <v>2327951</v>
      </c>
      <c r="F278" s="95">
        <f>SUM(F2:F276)</f>
        <v>2921535</v>
      </c>
      <c r="G278" s="95">
        <f>F278-E278</f>
        <v>593584</v>
      </c>
      <c r="H278" s="71">
        <f>G278/E278</f>
        <v>0.25498131189187401</v>
      </c>
      <c r="I278" s="80"/>
      <c r="J278" s="95">
        <f>SUM(J2:J276)</f>
        <v>1674624</v>
      </c>
      <c r="K278" s="95">
        <f>SUM(K2:K276)</f>
        <v>2166624</v>
      </c>
      <c r="L278" s="95">
        <f>K278-J278</f>
        <v>492000</v>
      </c>
      <c r="M278" s="71">
        <f>L278/J278</f>
        <v>0.29379729419857831</v>
      </c>
      <c r="N278" s="80"/>
      <c r="O278" s="95">
        <f>O3+O6+O11+O12+O15+O16+O39+O43+O44+O45+O46+O50+O52+O53+O54+O95+O100+O103+O104+O106+O107+O108+O109+O111+O112+O115+O117+O122+O123+O124+O125+O126+O127+O128+O184+SUM(O195:O202)+O267+O269</f>
        <v>9470</v>
      </c>
      <c r="P278" s="95">
        <f>P3+P6+P11+P12+P15+P16+P39+P43+P44+P45+P46+P50+P52+P53+P54+P95+P100+P103+P104+P106+P107+P108+P109+P111+P112+P115+P117+P122+P123+P124+P125+P126+P127+P128+P184+SUM(P195:P202)+P267+P269</f>
        <v>48069</v>
      </c>
      <c r="Q278" s="95">
        <f>P278-O278</f>
        <v>38599</v>
      </c>
      <c r="R278" s="71">
        <f>Q278/O278</f>
        <v>4.075923970432946</v>
      </c>
      <c r="S278" s="96"/>
      <c r="T278" s="95">
        <f>T3+T6+T12+T15+T16+T39+SUM(T43:T46)+T50+SUM(T52:T54)+T95+T100+T103+T104+SUM(T106:T109)+T111+T115+T117+T120+SUM(T122:T126)+T184+SUM(T195:T201)+T267+T269+T112</f>
        <v>8129</v>
      </c>
      <c r="U278" s="95">
        <f>U3+U6+U12+U15+U16+U39+SUM(U43:U46)+U50+SUM(U52:U54)+U95+U100+U103+U104+SUM(U106:U109)+U111+U115+U117+U120+SUM(U122:U126)+U184+SUM(U195:U201)+U267+U269+U112</f>
        <v>40457</v>
      </c>
      <c r="V278" s="95">
        <f>U278-T278</f>
        <v>32328</v>
      </c>
      <c r="W278" s="71">
        <f>V278/T278</f>
        <v>3.9768729240989051</v>
      </c>
      <c r="X278" s="96"/>
    </row>
    <row r="279" spans="1:24">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row>
  </sheetData>
  <autoFilter ref="A1:AK1">
    <sortState ref="A2:AK276">
      <sortCondition ref="B1"/>
    </sortState>
  </autoFilter>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X284"/>
  <sheetViews>
    <sheetView workbookViewId="0"/>
  </sheetViews>
  <sheetFormatPr defaultRowHeight="15"/>
  <cols>
    <col min="1" max="1" width="27.7109375" style="1" customWidth="1"/>
    <col min="2" max="2" width="33.42578125" style="2" customWidth="1"/>
    <col min="3" max="3" width="17.85546875" style="54" customWidth="1"/>
    <col min="4" max="4" width="4.7109375" style="32" customWidth="1"/>
    <col min="5" max="5" width="16.7109375" style="35" customWidth="1"/>
    <col min="6" max="7" width="15.140625" style="35" customWidth="1"/>
    <col min="8" max="8" width="15.140625" style="24" customWidth="1"/>
    <col min="9" max="9" width="5" style="25" customWidth="1"/>
    <col min="10" max="11" width="15.140625" style="35" customWidth="1"/>
    <col min="12" max="12" width="14.5703125" style="35" customWidth="1"/>
    <col min="13" max="13" width="15.140625" style="24" customWidth="1"/>
    <col min="14" max="14" width="6.140625" style="25" customWidth="1"/>
    <col min="15" max="17" width="15.140625" style="35" customWidth="1"/>
    <col min="18" max="18" width="15.140625" style="24" customWidth="1"/>
    <col min="19" max="19" width="6" style="25" customWidth="1"/>
    <col min="20" max="22" width="15.140625" style="35" customWidth="1"/>
    <col min="23" max="23" width="15.140625" style="24" customWidth="1"/>
    <col min="24" max="24" width="6" style="25" customWidth="1"/>
    <col min="25" max="25" width="15.7109375" style="1" customWidth="1"/>
    <col min="26" max="26" width="9.140625" style="1"/>
    <col min="27" max="27" width="9.140625" style="1" customWidth="1"/>
    <col min="28" max="29" width="15.7109375" style="1" customWidth="1"/>
    <col min="30" max="30" width="10.7109375" style="1" customWidth="1"/>
    <col min="31" max="31" width="9.7109375" style="1" customWidth="1"/>
    <col min="32" max="32" width="84.5703125" style="1" customWidth="1"/>
    <col min="33" max="16384" width="9.140625" style="1"/>
  </cols>
  <sheetData>
    <row r="1" spans="1:24" s="7" customFormat="1" ht="120">
      <c r="A1" s="7" t="s">
        <v>274</v>
      </c>
      <c r="B1" s="7" t="s">
        <v>0</v>
      </c>
      <c r="C1" s="17" t="s">
        <v>323</v>
      </c>
      <c r="D1" s="18"/>
      <c r="E1" s="19" t="s">
        <v>324</v>
      </c>
      <c r="F1" s="19" t="s">
        <v>325</v>
      </c>
      <c r="G1" s="19" t="s">
        <v>326</v>
      </c>
      <c r="H1" s="98" t="s">
        <v>273</v>
      </c>
      <c r="I1" s="99"/>
      <c r="J1" s="19" t="s">
        <v>327</v>
      </c>
      <c r="K1" s="19" t="s">
        <v>328</v>
      </c>
      <c r="L1" s="19" t="s">
        <v>326</v>
      </c>
      <c r="M1" s="98" t="s">
        <v>273</v>
      </c>
      <c r="N1" s="99"/>
      <c r="O1" s="19" t="s">
        <v>329</v>
      </c>
      <c r="P1" s="19" t="s">
        <v>330</v>
      </c>
      <c r="Q1" s="19" t="s">
        <v>326</v>
      </c>
      <c r="R1" s="98" t="s">
        <v>273</v>
      </c>
      <c r="S1" s="99"/>
      <c r="T1" s="19" t="s">
        <v>331</v>
      </c>
      <c r="U1" s="19" t="s">
        <v>332</v>
      </c>
      <c r="V1" s="19" t="s">
        <v>326</v>
      </c>
      <c r="W1" s="98" t="s">
        <v>273</v>
      </c>
      <c r="X1" s="99"/>
    </row>
    <row r="2" spans="1:24">
      <c r="A2" s="1" t="s">
        <v>282</v>
      </c>
      <c r="B2" s="2" t="s">
        <v>202</v>
      </c>
      <c r="C2" s="21">
        <v>0.67</v>
      </c>
      <c r="D2" s="22"/>
      <c r="E2" s="23">
        <v>5498</v>
      </c>
      <c r="F2" s="23">
        <v>6387</v>
      </c>
      <c r="G2" s="23">
        <f>F2-E2</f>
        <v>889</v>
      </c>
      <c r="H2" s="24">
        <f>G2/E2</f>
        <v>0.16169516187704619</v>
      </c>
      <c r="J2" s="23" t="s">
        <v>333</v>
      </c>
      <c r="K2" s="23" t="s">
        <v>333</v>
      </c>
      <c r="L2" s="23" t="s">
        <v>333</v>
      </c>
      <c r="M2" s="24" t="s">
        <v>333</v>
      </c>
      <c r="O2" s="26"/>
      <c r="P2" s="26"/>
      <c r="Q2" s="26"/>
      <c r="T2" s="26"/>
      <c r="U2" s="26"/>
      <c r="V2" s="26"/>
    </row>
    <row r="3" spans="1:24">
      <c r="A3" s="1" t="s">
        <v>284</v>
      </c>
      <c r="B3" s="2" t="s">
        <v>109</v>
      </c>
      <c r="C3" s="21">
        <v>0.7</v>
      </c>
      <c r="D3" s="22"/>
      <c r="E3" s="23">
        <v>15753</v>
      </c>
      <c r="F3" s="23">
        <v>19675</v>
      </c>
      <c r="G3" s="23">
        <f t="shared" ref="G3:G66" si="0">F3-E3</f>
        <v>3922</v>
      </c>
      <c r="H3" s="24">
        <f t="shared" ref="H3:H66" si="1">G3/E3</f>
        <v>0.2489684504538818</v>
      </c>
      <c r="J3" s="26">
        <v>13130</v>
      </c>
      <c r="K3" s="26">
        <v>17865</v>
      </c>
      <c r="L3" s="26">
        <f>K3-J3</f>
        <v>4735</v>
      </c>
      <c r="M3" s="24">
        <f>L3/J3</f>
        <v>0.36062452399086065</v>
      </c>
      <c r="O3" s="28">
        <v>2022</v>
      </c>
      <c r="P3" s="28">
        <v>6556</v>
      </c>
      <c r="Q3" s="28">
        <f>P3-O3</f>
        <v>4534</v>
      </c>
      <c r="R3" s="29">
        <f>(P3-O3)/ABS(O3)</f>
        <v>2.2423343224530168</v>
      </c>
      <c r="T3" s="28">
        <v>1875</v>
      </c>
      <c r="U3" s="28">
        <v>6386</v>
      </c>
      <c r="V3" s="28">
        <f>U3-T3</f>
        <v>4511</v>
      </c>
      <c r="W3" s="29">
        <f>(U3-T3)/ABS(T3)</f>
        <v>2.4058666666666668</v>
      </c>
    </row>
    <row r="4" spans="1:24">
      <c r="A4" s="1" t="s">
        <v>283</v>
      </c>
      <c r="B4" s="2" t="s">
        <v>45</v>
      </c>
      <c r="C4" s="21">
        <v>0.7</v>
      </c>
      <c r="D4" s="22"/>
      <c r="E4" s="23">
        <v>9607</v>
      </c>
      <c r="F4" s="23">
        <v>14397</v>
      </c>
      <c r="G4" s="23">
        <f t="shared" si="0"/>
        <v>4790</v>
      </c>
      <c r="H4" s="24">
        <f t="shared" si="1"/>
        <v>0.49859477464348911</v>
      </c>
      <c r="J4" s="26">
        <v>6506</v>
      </c>
      <c r="K4" s="26">
        <v>10605</v>
      </c>
      <c r="L4" s="26">
        <f t="shared" ref="L4:L67" si="2">K4-J4</f>
        <v>4099</v>
      </c>
      <c r="M4" s="24">
        <f t="shared" ref="M4:M67" si="3">L4/J4</f>
        <v>0.63003381494005528</v>
      </c>
      <c r="O4" s="26"/>
      <c r="P4" s="26"/>
      <c r="Q4" s="26"/>
      <c r="T4" s="26"/>
      <c r="U4" s="26"/>
      <c r="V4" s="26"/>
    </row>
    <row r="5" spans="1:24">
      <c r="A5" s="1" t="s">
        <v>284</v>
      </c>
      <c r="B5" s="2" t="s">
        <v>179</v>
      </c>
      <c r="C5" s="21">
        <v>0.7</v>
      </c>
      <c r="D5" s="22"/>
      <c r="E5" s="23">
        <v>11466</v>
      </c>
      <c r="F5" s="23">
        <v>13987</v>
      </c>
      <c r="G5" s="23">
        <f t="shared" si="0"/>
        <v>2521</v>
      </c>
      <c r="H5" s="24">
        <f t="shared" si="1"/>
        <v>0.21986743415314844</v>
      </c>
      <c r="J5" s="26">
        <v>5433</v>
      </c>
      <c r="K5" s="26">
        <v>9061</v>
      </c>
      <c r="L5" s="26">
        <f t="shared" si="2"/>
        <v>3628</v>
      </c>
      <c r="M5" s="24">
        <f t="shared" si="3"/>
        <v>0.66777102889747841</v>
      </c>
      <c r="O5" s="26"/>
      <c r="P5" s="26"/>
      <c r="Q5" s="26"/>
      <c r="T5" s="26"/>
      <c r="U5" s="26"/>
      <c r="V5" s="26"/>
    </row>
    <row r="6" spans="1:24">
      <c r="A6" s="1" t="s">
        <v>282</v>
      </c>
      <c r="B6" s="2" t="s">
        <v>89</v>
      </c>
      <c r="C6" s="21">
        <v>0.7</v>
      </c>
      <c r="D6" s="22"/>
      <c r="E6" s="23">
        <v>12779</v>
      </c>
      <c r="F6" s="23">
        <v>17264</v>
      </c>
      <c r="G6" s="23">
        <f t="shared" si="0"/>
        <v>4485</v>
      </c>
      <c r="H6" s="24">
        <f t="shared" si="1"/>
        <v>0.35096642929806715</v>
      </c>
      <c r="J6" s="26">
        <v>9200</v>
      </c>
      <c r="K6" s="26">
        <v>12080</v>
      </c>
      <c r="L6" s="26">
        <f t="shared" si="2"/>
        <v>2880</v>
      </c>
      <c r="M6" s="24">
        <f t="shared" si="3"/>
        <v>0.31304347826086959</v>
      </c>
      <c r="O6" s="28">
        <v>815</v>
      </c>
      <c r="P6" s="28">
        <v>1682</v>
      </c>
      <c r="Q6" s="28">
        <f>P6-O6</f>
        <v>867</v>
      </c>
      <c r="R6" s="29">
        <f>(P6-O6)/ABS(O6)</f>
        <v>1.0638036809815952</v>
      </c>
      <c r="T6" s="28">
        <v>659</v>
      </c>
      <c r="U6" s="28">
        <v>1434</v>
      </c>
      <c r="V6" s="28">
        <f>U6-T6</f>
        <v>775</v>
      </c>
      <c r="W6" s="29">
        <f>(U6-T6)/ABS(T6)</f>
        <v>1.1760242792109257</v>
      </c>
    </row>
    <row r="7" spans="1:24">
      <c r="A7" s="1" t="s">
        <v>282</v>
      </c>
      <c r="B7" s="2" t="s">
        <v>9</v>
      </c>
      <c r="C7" s="21">
        <v>0.7</v>
      </c>
      <c r="D7" s="22"/>
      <c r="E7" s="23">
        <v>3105</v>
      </c>
      <c r="F7" s="23">
        <v>3804</v>
      </c>
      <c r="G7" s="23">
        <f t="shared" si="0"/>
        <v>699</v>
      </c>
      <c r="H7" s="24">
        <f t="shared" si="1"/>
        <v>0.22512077294685989</v>
      </c>
      <c r="J7" s="26">
        <v>1985</v>
      </c>
      <c r="K7" s="26">
        <v>2904</v>
      </c>
      <c r="L7" s="26">
        <f t="shared" si="2"/>
        <v>919</v>
      </c>
      <c r="M7" s="24">
        <f t="shared" si="3"/>
        <v>0.46297229219143576</v>
      </c>
      <c r="O7" s="26"/>
      <c r="P7" s="26"/>
      <c r="Q7" s="26"/>
      <c r="T7" s="26"/>
      <c r="U7" s="26"/>
      <c r="V7" s="26"/>
    </row>
    <row r="8" spans="1:24">
      <c r="A8" s="1" t="s">
        <v>277</v>
      </c>
      <c r="B8" s="2" t="s">
        <v>156</v>
      </c>
      <c r="C8" s="21">
        <v>0.7</v>
      </c>
      <c r="D8" s="22"/>
      <c r="E8" s="23">
        <v>2491</v>
      </c>
      <c r="F8" s="23">
        <v>2931</v>
      </c>
      <c r="G8" s="23">
        <f t="shared" si="0"/>
        <v>440</v>
      </c>
      <c r="H8" s="24">
        <f t="shared" si="1"/>
        <v>0.17663588920112405</v>
      </c>
      <c r="J8" s="26">
        <v>1470</v>
      </c>
      <c r="K8" s="26">
        <v>1721</v>
      </c>
      <c r="L8" s="26">
        <f t="shared" si="2"/>
        <v>251</v>
      </c>
      <c r="M8" s="24">
        <f t="shared" si="3"/>
        <v>0.1707482993197279</v>
      </c>
      <c r="O8" s="23" t="s">
        <v>333</v>
      </c>
      <c r="P8" s="26">
        <v>612</v>
      </c>
      <c r="Q8" s="26"/>
      <c r="T8" s="26"/>
      <c r="U8" s="26">
        <v>360</v>
      </c>
      <c r="V8" s="26"/>
    </row>
    <row r="9" spans="1:24" s="10" customFormat="1">
      <c r="A9" s="1" t="s">
        <v>284</v>
      </c>
      <c r="B9" s="2" t="s">
        <v>247</v>
      </c>
      <c r="C9" s="21">
        <v>0.71</v>
      </c>
      <c r="D9" s="22"/>
      <c r="E9" s="23">
        <v>20929</v>
      </c>
      <c r="F9" s="23">
        <v>31462</v>
      </c>
      <c r="G9" s="23">
        <f t="shared" si="0"/>
        <v>10533</v>
      </c>
      <c r="H9" s="24">
        <f t="shared" si="1"/>
        <v>0.50327297051937503</v>
      </c>
      <c r="I9" s="25"/>
      <c r="J9" s="26">
        <v>15333</v>
      </c>
      <c r="K9" s="26">
        <v>24638</v>
      </c>
      <c r="L9" s="26">
        <f t="shared" si="2"/>
        <v>9305</v>
      </c>
      <c r="M9" s="24">
        <f t="shared" si="3"/>
        <v>0.60686101871779818</v>
      </c>
      <c r="N9" s="25"/>
      <c r="O9" s="26"/>
      <c r="P9" s="26"/>
      <c r="Q9" s="26"/>
      <c r="R9" s="24"/>
      <c r="S9" s="25"/>
      <c r="T9" s="26"/>
      <c r="U9" s="26"/>
      <c r="V9" s="26"/>
      <c r="W9" s="24"/>
      <c r="X9" s="25"/>
    </row>
    <row r="10" spans="1:24" s="10" customFormat="1">
      <c r="A10" s="1" t="s">
        <v>278</v>
      </c>
      <c r="B10" s="2" t="s">
        <v>163</v>
      </c>
      <c r="C10" s="24">
        <v>0.72889999999999999</v>
      </c>
      <c r="D10" s="25"/>
      <c r="E10" s="23">
        <v>8785</v>
      </c>
      <c r="F10" s="23">
        <v>18722</v>
      </c>
      <c r="G10" s="23">
        <f t="shared" si="0"/>
        <v>9937</v>
      </c>
      <c r="H10" s="24">
        <f t="shared" si="1"/>
        <v>1.1311326124075127</v>
      </c>
      <c r="I10" s="25"/>
      <c r="J10" s="26">
        <v>6692</v>
      </c>
      <c r="K10" s="26">
        <v>14070</v>
      </c>
      <c r="L10" s="26">
        <f t="shared" si="2"/>
        <v>7378</v>
      </c>
      <c r="M10" s="24">
        <f t="shared" si="3"/>
        <v>1.102510460251046</v>
      </c>
      <c r="N10" s="25"/>
      <c r="O10" s="26"/>
      <c r="P10" s="26"/>
      <c r="Q10" s="26"/>
      <c r="R10" s="24"/>
      <c r="S10" s="25"/>
      <c r="T10" s="26"/>
      <c r="U10" s="26"/>
      <c r="V10" s="26"/>
      <c r="W10" s="24"/>
      <c r="X10" s="25"/>
    </row>
    <row r="11" spans="1:24" s="10" customFormat="1">
      <c r="A11" s="1" t="s">
        <v>284</v>
      </c>
      <c r="B11" s="2" t="s">
        <v>56</v>
      </c>
      <c r="C11" s="21">
        <v>0.75</v>
      </c>
      <c r="D11" s="22"/>
      <c r="E11" s="23">
        <v>11606</v>
      </c>
      <c r="F11" s="23">
        <v>15121</v>
      </c>
      <c r="G11" s="23">
        <f t="shared" si="0"/>
        <v>3515</v>
      </c>
      <c r="H11" s="24">
        <f t="shared" si="1"/>
        <v>0.30286058935033605</v>
      </c>
      <c r="I11" s="25"/>
      <c r="J11" s="23">
        <v>11061</v>
      </c>
      <c r="K11" s="23">
        <v>13681</v>
      </c>
      <c r="L11" s="26">
        <f t="shared" si="2"/>
        <v>2620</v>
      </c>
      <c r="M11" s="24">
        <f t="shared" si="3"/>
        <v>0.23686827592441914</v>
      </c>
      <c r="N11" s="25"/>
      <c r="O11" s="28">
        <v>1105</v>
      </c>
      <c r="P11" s="28">
        <v>3464</v>
      </c>
      <c r="Q11" s="28">
        <f>P11-O11</f>
        <v>2359</v>
      </c>
      <c r="R11" s="29">
        <f>(P11-O11)/ABS(O11)</f>
        <v>2.134841628959276</v>
      </c>
      <c r="S11" s="25"/>
      <c r="T11" s="26"/>
      <c r="U11" s="26"/>
      <c r="V11" s="26"/>
      <c r="W11" s="24"/>
      <c r="X11" s="25"/>
    </row>
    <row r="12" spans="1:24" s="10" customFormat="1">
      <c r="A12" s="1" t="s">
        <v>282</v>
      </c>
      <c r="B12" s="2" t="s">
        <v>193</v>
      </c>
      <c r="C12" s="21">
        <v>0.75</v>
      </c>
      <c r="D12" s="22"/>
      <c r="E12" s="23">
        <v>9620</v>
      </c>
      <c r="F12" s="23">
        <v>10479</v>
      </c>
      <c r="G12" s="23">
        <f t="shared" si="0"/>
        <v>859</v>
      </c>
      <c r="H12" s="24">
        <f t="shared" si="1"/>
        <v>8.9293139293139298E-2</v>
      </c>
      <c r="I12" s="25"/>
      <c r="J12" s="23">
        <v>6311</v>
      </c>
      <c r="K12" s="23">
        <v>7451</v>
      </c>
      <c r="L12" s="26">
        <f t="shared" si="2"/>
        <v>1140</v>
      </c>
      <c r="M12" s="24">
        <f t="shared" si="3"/>
        <v>0.18063698304547615</v>
      </c>
      <c r="N12" s="25"/>
      <c r="O12" s="28">
        <v>2738</v>
      </c>
      <c r="P12" s="28">
        <v>3550</v>
      </c>
      <c r="Q12" s="28">
        <f>P12-O12</f>
        <v>812</v>
      </c>
      <c r="R12" s="29">
        <f>(P12-O12)/ABS(O12)</f>
        <v>0.29656683710737763</v>
      </c>
      <c r="S12" s="25"/>
      <c r="T12" s="28">
        <v>2191</v>
      </c>
      <c r="U12" s="28">
        <v>2533</v>
      </c>
      <c r="V12" s="28">
        <f>U12-T12</f>
        <v>342</v>
      </c>
      <c r="W12" s="29">
        <f>(U12-T12)/ABS(T12)</f>
        <v>0.1560931081697855</v>
      </c>
      <c r="X12" s="25"/>
    </row>
    <row r="13" spans="1:24" s="10" customFormat="1">
      <c r="A13" s="1" t="s">
        <v>282</v>
      </c>
      <c r="B13" s="2" t="s">
        <v>105</v>
      </c>
      <c r="C13" s="21">
        <v>0.75</v>
      </c>
      <c r="D13" s="22"/>
      <c r="E13" s="23">
        <v>6583</v>
      </c>
      <c r="F13" s="23">
        <v>10646</v>
      </c>
      <c r="G13" s="23">
        <f t="shared" si="0"/>
        <v>4063</v>
      </c>
      <c r="H13" s="24">
        <f t="shared" si="1"/>
        <v>0.61719580738265234</v>
      </c>
      <c r="I13" s="25"/>
      <c r="J13" s="23">
        <v>4893</v>
      </c>
      <c r="K13" s="23">
        <v>8160</v>
      </c>
      <c r="L13" s="26">
        <f t="shared" si="2"/>
        <v>3267</v>
      </c>
      <c r="M13" s="24">
        <f t="shared" si="3"/>
        <v>0.66768853464132438</v>
      </c>
      <c r="N13" s="25"/>
      <c r="O13" s="26"/>
      <c r="P13" s="26">
        <v>3325</v>
      </c>
      <c r="Q13" s="26"/>
      <c r="R13" s="24"/>
      <c r="S13" s="25"/>
      <c r="T13" s="26"/>
      <c r="U13" s="26">
        <v>2922</v>
      </c>
      <c r="V13" s="26"/>
      <c r="W13" s="24"/>
      <c r="X13" s="25"/>
    </row>
    <row r="14" spans="1:24" s="10" customFormat="1">
      <c r="A14" s="1" t="s">
        <v>278</v>
      </c>
      <c r="B14" s="2" t="s">
        <v>46</v>
      </c>
      <c r="C14" s="21">
        <v>0.75</v>
      </c>
      <c r="D14" s="22"/>
      <c r="E14" s="23">
        <v>13580</v>
      </c>
      <c r="F14" s="23">
        <v>20141</v>
      </c>
      <c r="G14" s="23">
        <f t="shared" si="0"/>
        <v>6561</v>
      </c>
      <c r="H14" s="24">
        <f t="shared" si="1"/>
        <v>0.48313696612665685</v>
      </c>
      <c r="I14" s="25"/>
      <c r="J14" s="23">
        <v>9613</v>
      </c>
      <c r="K14" s="23">
        <v>12945</v>
      </c>
      <c r="L14" s="26">
        <f t="shared" si="2"/>
        <v>3332</v>
      </c>
      <c r="M14" s="24">
        <f t="shared" si="3"/>
        <v>0.34661396026214503</v>
      </c>
      <c r="N14" s="25"/>
      <c r="O14" s="26"/>
      <c r="P14" s="26">
        <v>6383</v>
      </c>
      <c r="Q14" s="26"/>
      <c r="R14" s="24"/>
      <c r="S14" s="25"/>
      <c r="T14" s="26"/>
      <c r="U14" s="26">
        <v>4726</v>
      </c>
      <c r="V14" s="26"/>
      <c r="W14" s="24"/>
      <c r="X14" s="25"/>
    </row>
    <row r="15" spans="1:24">
      <c r="A15" s="1" t="s">
        <v>276</v>
      </c>
      <c r="B15" s="2" t="s">
        <v>177</v>
      </c>
      <c r="C15" s="21">
        <v>0.75</v>
      </c>
      <c r="D15" s="22"/>
      <c r="E15" s="23">
        <v>6724</v>
      </c>
      <c r="F15" s="23">
        <v>9710</v>
      </c>
      <c r="G15" s="23">
        <f t="shared" si="0"/>
        <v>2986</v>
      </c>
      <c r="H15" s="24">
        <f t="shared" si="1"/>
        <v>0.44408090422367641</v>
      </c>
      <c r="J15" s="23">
        <v>3923</v>
      </c>
      <c r="K15" s="23">
        <v>6151</v>
      </c>
      <c r="L15" s="26">
        <f t="shared" si="2"/>
        <v>2228</v>
      </c>
      <c r="M15" s="24">
        <f t="shared" si="3"/>
        <v>0.56793270456283451</v>
      </c>
      <c r="O15" s="28">
        <v>260</v>
      </c>
      <c r="P15" s="28">
        <v>474</v>
      </c>
      <c r="Q15" s="28">
        <f>P15-O15</f>
        <v>214</v>
      </c>
      <c r="R15" s="29">
        <f>(P15-O15)/ABS(O15)</f>
        <v>0.82307692307692304</v>
      </c>
      <c r="T15" s="28">
        <v>181</v>
      </c>
      <c r="U15" s="28">
        <v>253</v>
      </c>
      <c r="V15" s="28">
        <f>U15-T15</f>
        <v>72</v>
      </c>
      <c r="W15" s="29">
        <f>(U15-T15)/ABS(T15)</f>
        <v>0.39779005524861877</v>
      </c>
    </row>
    <row r="16" spans="1:24">
      <c r="A16" s="1" t="s">
        <v>276</v>
      </c>
      <c r="B16" s="2" t="s">
        <v>48</v>
      </c>
      <c r="C16" s="21">
        <v>0.75</v>
      </c>
      <c r="D16" s="22"/>
      <c r="E16" s="23">
        <v>15094</v>
      </c>
      <c r="F16" s="23">
        <v>26686</v>
      </c>
      <c r="G16" s="23">
        <f t="shared" si="0"/>
        <v>11592</v>
      </c>
      <c r="H16" s="24">
        <f t="shared" si="1"/>
        <v>0.76798727971379355</v>
      </c>
      <c r="J16" s="23">
        <v>12989</v>
      </c>
      <c r="K16" s="23">
        <v>22145</v>
      </c>
      <c r="L16" s="26">
        <f t="shared" si="2"/>
        <v>9156</v>
      </c>
      <c r="M16" s="24">
        <f t="shared" si="3"/>
        <v>0.70490414966510129</v>
      </c>
      <c r="O16" s="28">
        <v>3085</v>
      </c>
      <c r="P16" s="28">
        <v>4545</v>
      </c>
      <c r="Q16" s="28">
        <f>P16-O16</f>
        <v>1460</v>
      </c>
      <c r="R16" s="29">
        <f>(P16-O16)/ABS(O16)</f>
        <v>0.47325769854132899</v>
      </c>
      <c r="T16" s="28">
        <v>2655</v>
      </c>
      <c r="U16" s="28">
        <v>3771</v>
      </c>
      <c r="V16" s="28">
        <f>U16-T16</f>
        <v>1116</v>
      </c>
      <c r="W16" s="29">
        <f>(U16-T16)/ABS(T16)</f>
        <v>0.42033898305084744</v>
      </c>
    </row>
    <row r="17" spans="1:22">
      <c r="A17" s="1" t="s">
        <v>279</v>
      </c>
      <c r="B17" s="2" t="s">
        <v>132</v>
      </c>
      <c r="C17" s="21">
        <v>0.75</v>
      </c>
      <c r="D17" s="22"/>
      <c r="E17" s="23">
        <v>5314</v>
      </c>
      <c r="F17" s="23">
        <v>9085</v>
      </c>
      <c r="G17" s="23">
        <f t="shared" si="0"/>
        <v>3771</v>
      </c>
      <c r="H17" s="24">
        <f t="shared" si="1"/>
        <v>0.70963492660895744</v>
      </c>
      <c r="J17" s="23">
        <v>4332</v>
      </c>
      <c r="K17" s="23">
        <v>6909</v>
      </c>
      <c r="L17" s="26">
        <f t="shared" si="2"/>
        <v>2577</v>
      </c>
      <c r="M17" s="24">
        <f t="shared" si="3"/>
        <v>0.59487534626038785</v>
      </c>
      <c r="O17" s="26"/>
      <c r="P17" s="26">
        <v>3748</v>
      </c>
      <c r="Q17" s="26"/>
      <c r="T17" s="26"/>
      <c r="U17" s="26">
        <v>3195</v>
      </c>
      <c r="V17" s="26"/>
    </row>
    <row r="18" spans="1:22">
      <c r="A18" s="1" t="s">
        <v>284</v>
      </c>
      <c r="B18" s="2" t="s">
        <v>114</v>
      </c>
      <c r="C18" s="21">
        <v>0.75</v>
      </c>
      <c r="D18" s="22"/>
      <c r="E18" s="23">
        <v>36348</v>
      </c>
      <c r="F18" s="23">
        <v>53455</v>
      </c>
      <c r="G18" s="23">
        <f t="shared" si="0"/>
        <v>17107</v>
      </c>
      <c r="H18" s="24">
        <f t="shared" si="1"/>
        <v>0.47064487729723781</v>
      </c>
      <c r="J18" s="23">
        <v>25771</v>
      </c>
      <c r="K18" s="23">
        <v>47785</v>
      </c>
      <c r="L18" s="26">
        <f t="shared" si="2"/>
        <v>22014</v>
      </c>
      <c r="M18" s="24">
        <f t="shared" si="3"/>
        <v>0.854215979201428</v>
      </c>
      <c r="O18" s="26"/>
      <c r="P18" s="26">
        <v>22171</v>
      </c>
      <c r="Q18" s="26"/>
      <c r="T18" s="26"/>
      <c r="U18" s="26">
        <v>18848</v>
      </c>
      <c r="V18" s="26"/>
    </row>
    <row r="19" spans="1:22">
      <c r="A19" s="1" t="s">
        <v>276</v>
      </c>
      <c r="B19" s="2" t="s">
        <v>55</v>
      </c>
      <c r="C19" s="21">
        <v>0.75</v>
      </c>
      <c r="D19" s="22"/>
      <c r="E19" s="23">
        <v>3478</v>
      </c>
      <c r="F19" s="23">
        <v>5083</v>
      </c>
      <c r="G19" s="23">
        <f t="shared" si="0"/>
        <v>1605</v>
      </c>
      <c r="H19" s="24">
        <f t="shared" si="1"/>
        <v>0.46147211040828062</v>
      </c>
      <c r="J19" s="23">
        <v>2442</v>
      </c>
      <c r="K19" s="23">
        <v>4131</v>
      </c>
      <c r="L19" s="26">
        <f t="shared" si="2"/>
        <v>1689</v>
      </c>
      <c r="M19" s="24">
        <f t="shared" si="3"/>
        <v>0.69164619164619168</v>
      </c>
      <c r="O19" s="26"/>
      <c r="P19" s="26"/>
      <c r="Q19" s="26"/>
      <c r="T19" s="26"/>
      <c r="U19" s="26"/>
      <c r="V19" s="26"/>
    </row>
    <row r="20" spans="1:22">
      <c r="A20" s="1" t="s">
        <v>278</v>
      </c>
      <c r="B20" s="2" t="s">
        <v>17</v>
      </c>
      <c r="C20" s="21">
        <v>0.75</v>
      </c>
      <c r="D20" s="22"/>
      <c r="E20" s="23">
        <v>14055</v>
      </c>
      <c r="F20" s="23">
        <v>21411</v>
      </c>
      <c r="G20" s="23">
        <f t="shared" si="0"/>
        <v>7356</v>
      </c>
      <c r="H20" s="24">
        <f t="shared" si="1"/>
        <v>0.52337246531483461</v>
      </c>
      <c r="J20" s="23">
        <v>12228</v>
      </c>
      <c r="K20" s="23">
        <v>18403</v>
      </c>
      <c r="L20" s="26">
        <f t="shared" si="2"/>
        <v>6175</v>
      </c>
      <c r="M20" s="24">
        <f t="shared" si="3"/>
        <v>0.5049885508668629</v>
      </c>
      <c r="O20" s="26"/>
      <c r="P20" s="26">
        <v>8738</v>
      </c>
      <c r="Q20" s="26"/>
      <c r="T20" s="26"/>
      <c r="U20" s="26">
        <v>5110</v>
      </c>
      <c r="V20" s="26"/>
    </row>
    <row r="21" spans="1:22">
      <c r="A21" s="1" t="s">
        <v>276</v>
      </c>
      <c r="B21" s="2" t="s">
        <v>84</v>
      </c>
      <c r="C21" s="21">
        <v>0.75</v>
      </c>
      <c r="D21" s="22"/>
      <c r="E21" s="23">
        <v>2330</v>
      </c>
      <c r="F21" s="23">
        <v>3312</v>
      </c>
      <c r="G21" s="23">
        <f t="shared" si="0"/>
        <v>982</v>
      </c>
      <c r="H21" s="24">
        <f t="shared" si="1"/>
        <v>0.42145922746781117</v>
      </c>
      <c r="J21" s="23">
        <v>1700</v>
      </c>
      <c r="K21" s="23">
        <v>2419</v>
      </c>
      <c r="L21" s="26">
        <f t="shared" si="2"/>
        <v>719</v>
      </c>
      <c r="M21" s="24">
        <f t="shared" si="3"/>
        <v>0.42294117647058821</v>
      </c>
      <c r="O21" s="26"/>
      <c r="P21" s="26"/>
      <c r="Q21" s="26"/>
      <c r="T21" s="26"/>
      <c r="U21" s="26"/>
      <c r="V21" s="26"/>
    </row>
    <row r="22" spans="1:22">
      <c r="A22" s="1" t="s">
        <v>277</v>
      </c>
      <c r="B22" s="2" t="s">
        <v>131</v>
      </c>
      <c r="C22" s="21">
        <v>0.75</v>
      </c>
      <c r="D22" s="22"/>
      <c r="E22" s="23">
        <v>9357</v>
      </c>
      <c r="F22" s="23">
        <v>13178</v>
      </c>
      <c r="G22" s="23">
        <f t="shared" si="0"/>
        <v>3821</v>
      </c>
      <c r="H22" s="24">
        <f t="shared" si="1"/>
        <v>0.40835737950197715</v>
      </c>
      <c r="J22" s="23">
        <v>8342</v>
      </c>
      <c r="K22" s="23">
        <v>11848</v>
      </c>
      <c r="L22" s="26">
        <f t="shared" si="2"/>
        <v>3506</v>
      </c>
      <c r="M22" s="24">
        <f t="shared" si="3"/>
        <v>0.42028290577799088</v>
      </c>
      <c r="O22" s="26"/>
      <c r="P22" s="26"/>
      <c r="Q22" s="26"/>
      <c r="T22" s="26"/>
      <c r="U22" s="26"/>
      <c r="V22" s="26"/>
    </row>
    <row r="23" spans="1:22">
      <c r="A23" s="1" t="s">
        <v>282</v>
      </c>
      <c r="B23" s="2" t="s">
        <v>118</v>
      </c>
      <c r="C23" s="21">
        <v>0.75</v>
      </c>
      <c r="D23" s="22"/>
      <c r="E23" s="23">
        <v>7884</v>
      </c>
      <c r="F23" s="23">
        <v>10909</v>
      </c>
      <c r="G23" s="23">
        <f t="shared" si="0"/>
        <v>3025</v>
      </c>
      <c r="H23" s="24">
        <f t="shared" si="1"/>
        <v>0.38368848300355152</v>
      </c>
      <c r="J23" s="26">
        <v>5444</v>
      </c>
      <c r="K23" s="26">
        <v>7596</v>
      </c>
      <c r="L23" s="26">
        <f t="shared" si="2"/>
        <v>2152</v>
      </c>
      <c r="M23" s="24">
        <f t="shared" si="3"/>
        <v>0.39529757531227039</v>
      </c>
      <c r="O23" s="26"/>
      <c r="P23" s="26"/>
      <c r="Q23" s="26"/>
      <c r="T23" s="26"/>
      <c r="U23" s="26"/>
      <c r="V23" s="26"/>
    </row>
    <row r="24" spans="1:22">
      <c r="A24" s="1" t="s">
        <v>281</v>
      </c>
      <c r="B24" s="2" t="s">
        <v>42</v>
      </c>
      <c r="C24" s="21">
        <v>0.75</v>
      </c>
      <c r="D24" s="22"/>
      <c r="E24" s="23">
        <v>3336</v>
      </c>
      <c r="F24" s="23">
        <v>4387</v>
      </c>
      <c r="G24" s="23">
        <f t="shared" si="0"/>
        <v>1051</v>
      </c>
      <c r="H24" s="24">
        <f t="shared" si="1"/>
        <v>0.31504796163069543</v>
      </c>
      <c r="J24" s="26">
        <v>2500</v>
      </c>
      <c r="K24" s="26">
        <v>3470</v>
      </c>
      <c r="L24" s="26">
        <f t="shared" si="2"/>
        <v>970</v>
      </c>
      <c r="M24" s="24">
        <f t="shared" si="3"/>
        <v>0.38800000000000001</v>
      </c>
      <c r="O24" s="26"/>
      <c r="P24" s="26"/>
      <c r="Q24" s="26"/>
      <c r="T24" s="26"/>
      <c r="U24" s="26"/>
      <c r="V24" s="26"/>
    </row>
    <row r="25" spans="1:22">
      <c r="A25" s="1" t="s">
        <v>279</v>
      </c>
      <c r="B25" s="2" t="s">
        <v>173</v>
      </c>
      <c r="C25" s="21">
        <v>0.75</v>
      </c>
      <c r="D25" s="22"/>
      <c r="E25" s="23">
        <v>4605</v>
      </c>
      <c r="F25" s="23">
        <v>4489</v>
      </c>
      <c r="G25" s="23">
        <f t="shared" si="0"/>
        <v>-116</v>
      </c>
      <c r="H25" s="24">
        <f t="shared" si="1"/>
        <v>-2.51900108577633E-2</v>
      </c>
      <c r="J25" s="26">
        <v>2776</v>
      </c>
      <c r="K25" s="26">
        <v>3564</v>
      </c>
      <c r="L25" s="26">
        <f t="shared" si="2"/>
        <v>788</v>
      </c>
      <c r="M25" s="24">
        <f t="shared" si="3"/>
        <v>0.28386167146974062</v>
      </c>
      <c r="O25" s="26"/>
      <c r="P25" s="26">
        <v>1012</v>
      </c>
      <c r="Q25" s="26"/>
      <c r="T25" s="26"/>
      <c r="U25" s="26"/>
      <c r="V25" s="26"/>
    </row>
    <row r="26" spans="1:22">
      <c r="A26" s="1" t="s">
        <v>281</v>
      </c>
      <c r="B26" s="2" t="s">
        <v>191</v>
      </c>
      <c r="C26" s="21">
        <v>0.75</v>
      </c>
      <c r="D26" s="22"/>
      <c r="E26" s="23">
        <v>5540</v>
      </c>
      <c r="F26" s="23">
        <v>6511</v>
      </c>
      <c r="G26" s="23">
        <f t="shared" si="0"/>
        <v>971</v>
      </c>
      <c r="H26" s="24">
        <f t="shared" si="1"/>
        <v>0.17527075812274368</v>
      </c>
      <c r="J26" s="26">
        <v>4106</v>
      </c>
      <c r="K26" s="26">
        <v>4903</v>
      </c>
      <c r="L26" s="26">
        <f t="shared" si="2"/>
        <v>797</v>
      </c>
      <c r="M26" s="24">
        <f t="shared" si="3"/>
        <v>0.19410618606916707</v>
      </c>
      <c r="O26" s="26"/>
      <c r="P26" s="26"/>
      <c r="Q26" s="26"/>
      <c r="T26" s="26"/>
      <c r="U26" s="26"/>
      <c r="V26" s="26"/>
    </row>
    <row r="27" spans="1:22">
      <c r="A27" s="1" t="s">
        <v>279</v>
      </c>
      <c r="B27" s="2" t="s">
        <v>176</v>
      </c>
      <c r="C27" s="21">
        <v>0.75</v>
      </c>
      <c r="D27" s="22"/>
      <c r="E27" s="23">
        <v>869</v>
      </c>
      <c r="F27" s="23">
        <v>1078</v>
      </c>
      <c r="G27" s="23">
        <f t="shared" si="0"/>
        <v>209</v>
      </c>
      <c r="H27" s="24">
        <f t="shared" si="1"/>
        <v>0.24050632911392406</v>
      </c>
      <c r="J27" s="26">
        <v>606</v>
      </c>
      <c r="K27" s="26">
        <v>680</v>
      </c>
      <c r="L27" s="26">
        <f t="shared" si="2"/>
        <v>74</v>
      </c>
      <c r="M27" s="24">
        <f t="shared" si="3"/>
        <v>0.12211221122112212</v>
      </c>
      <c r="O27" s="26"/>
      <c r="P27" s="26"/>
      <c r="Q27" s="26"/>
      <c r="T27" s="26"/>
      <c r="U27" s="26">
        <v>77</v>
      </c>
      <c r="V27" s="26"/>
    </row>
    <row r="28" spans="1:22">
      <c r="A28" s="1" t="s">
        <v>282</v>
      </c>
      <c r="B28" s="2" t="s">
        <v>49</v>
      </c>
      <c r="C28" s="21">
        <v>0.75</v>
      </c>
      <c r="D28" s="22"/>
      <c r="E28" s="23">
        <v>6114</v>
      </c>
      <c r="F28" s="23">
        <v>6427</v>
      </c>
      <c r="G28" s="23">
        <f t="shared" si="0"/>
        <v>313</v>
      </c>
      <c r="H28" s="24">
        <f t="shared" si="1"/>
        <v>5.1193981027150802E-2</v>
      </c>
      <c r="J28" s="26">
        <v>4692</v>
      </c>
      <c r="K28" s="26">
        <v>4962</v>
      </c>
      <c r="L28" s="26">
        <f t="shared" si="2"/>
        <v>270</v>
      </c>
      <c r="M28" s="24">
        <f t="shared" si="3"/>
        <v>5.754475703324808E-2</v>
      </c>
      <c r="O28" s="26"/>
      <c r="P28" s="26"/>
      <c r="Q28" s="26"/>
      <c r="T28" s="26"/>
      <c r="U28" s="26"/>
      <c r="V28" s="26"/>
    </row>
    <row r="29" spans="1:22">
      <c r="A29" s="1" t="s">
        <v>278</v>
      </c>
      <c r="B29" s="2" t="s">
        <v>38</v>
      </c>
      <c r="C29" s="21">
        <v>0.75</v>
      </c>
      <c r="D29" s="22"/>
      <c r="E29" s="23">
        <v>13193</v>
      </c>
      <c r="F29" s="23">
        <v>13783</v>
      </c>
      <c r="G29" s="23">
        <f t="shared" si="0"/>
        <v>590</v>
      </c>
      <c r="H29" s="24">
        <f t="shared" si="1"/>
        <v>4.4720685211854773E-2</v>
      </c>
      <c r="J29" s="26">
        <v>11582</v>
      </c>
      <c r="K29" s="26">
        <v>12188</v>
      </c>
      <c r="L29" s="26">
        <f t="shared" si="2"/>
        <v>606</v>
      </c>
      <c r="M29" s="24">
        <f t="shared" si="3"/>
        <v>5.2322569504403386E-2</v>
      </c>
      <c r="O29" s="26"/>
      <c r="P29" s="26"/>
      <c r="Q29" s="26"/>
      <c r="T29" s="26"/>
      <c r="U29" s="26"/>
      <c r="V29" s="26"/>
    </row>
    <row r="30" spans="1:22">
      <c r="A30" s="1" t="s">
        <v>282</v>
      </c>
      <c r="B30" s="2" t="s">
        <v>123</v>
      </c>
      <c r="C30" s="21">
        <v>0.75</v>
      </c>
      <c r="D30" s="22"/>
      <c r="E30" s="23">
        <v>5075</v>
      </c>
      <c r="F30" s="23">
        <v>5663</v>
      </c>
      <c r="G30" s="23">
        <f t="shared" si="0"/>
        <v>588</v>
      </c>
      <c r="H30" s="24">
        <f t="shared" si="1"/>
        <v>0.11586206896551725</v>
      </c>
      <c r="J30" s="26">
        <v>3462</v>
      </c>
      <c r="K30" s="26">
        <v>3570</v>
      </c>
      <c r="L30" s="26">
        <f t="shared" si="2"/>
        <v>108</v>
      </c>
      <c r="M30" s="24">
        <f t="shared" si="3"/>
        <v>3.1195840554592721E-2</v>
      </c>
      <c r="O30" s="26"/>
      <c r="P30" s="26"/>
      <c r="Q30" s="26"/>
      <c r="T30" s="26"/>
      <c r="U30" s="26"/>
      <c r="V30" s="26"/>
    </row>
    <row r="31" spans="1:22">
      <c r="A31" s="1" t="s">
        <v>282</v>
      </c>
      <c r="B31" s="2" t="s">
        <v>6</v>
      </c>
      <c r="C31" s="21">
        <v>0.76</v>
      </c>
      <c r="D31" s="22"/>
      <c r="E31" s="23">
        <v>4244</v>
      </c>
      <c r="F31" s="23">
        <v>5469</v>
      </c>
      <c r="G31" s="23">
        <f t="shared" si="0"/>
        <v>1225</v>
      </c>
      <c r="H31" s="24">
        <f t="shared" si="1"/>
        <v>0.28864278982092367</v>
      </c>
      <c r="J31" s="23">
        <v>3096</v>
      </c>
      <c r="K31" s="23">
        <v>4103</v>
      </c>
      <c r="L31" s="26">
        <f t="shared" si="2"/>
        <v>1007</v>
      </c>
      <c r="M31" s="24">
        <f t="shared" si="3"/>
        <v>0.32525839793281652</v>
      </c>
      <c r="O31" s="26"/>
      <c r="P31" s="26">
        <v>1808</v>
      </c>
      <c r="Q31" s="26"/>
      <c r="T31" s="26"/>
      <c r="U31" s="26">
        <v>1462</v>
      </c>
      <c r="V31" s="26"/>
    </row>
    <row r="32" spans="1:22">
      <c r="A32" s="1" t="s">
        <v>284</v>
      </c>
      <c r="B32" s="2" t="s">
        <v>188</v>
      </c>
      <c r="C32" s="21">
        <v>0.77</v>
      </c>
      <c r="D32" s="22"/>
      <c r="E32" s="23">
        <v>40659</v>
      </c>
      <c r="F32" s="23">
        <v>57630</v>
      </c>
      <c r="G32" s="23">
        <f t="shared" si="0"/>
        <v>16971</v>
      </c>
      <c r="H32" s="24">
        <f t="shared" si="1"/>
        <v>0.41739836198627611</v>
      </c>
      <c r="J32" s="23">
        <v>28644</v>
      </c>
      <c r="K32" s="23">
        <v>45753</v>
      </c>
      <c r="L32" s="26">
        <f t="shared" si="2"/>
        <v>17109</v>
      </c>
      <c r="M32" s="24">
        <f t="shared" si="3"/>
        <v>0.59729786342689573</v>
      </c>
      <c r="O32" s="26"/>
      <c r="P32" s="26"/>
      <c r="Q32" s="26"/>
      <c r="T32" s="26"/>
      <c r="U32" s="26"/>
      <c r="V32" s="26"/>
    </row>
    <row r="33" spans="1:23">
      <c r="A33" s="1" t="s">
        <v>280</v>
      </c>
      <c r="B33" s="2" t="s">
        <v>68</v>
      </c>
      <c r="C33" s="30">
        <v>0.77500000000000002</v>
      </c>
      <c r="D33" s="31"/>
      <c r="E33" s="23">
        <v>18345</v>
      </c>
      <c r="F33" s="23">
        <v>11849</v>
      </c>
      <c r="G33" s="23">
        <f t="shared" si="0"/>
        <v>-6496</v>
      </c>
      <c r="H33" s="24">
        <f t="shared" si="1"/>
        <v>-0.35410193513218863</v>
      </c>
      <c r="J33" s="23">
        <v>16914</v>
      </c>
      <c r="K33" s="23">
        <v>10158</v>
      </c>
      <c r="L33" s="26">
        <f t="shared" si="2"/>
        <v>-6756</v>
      </c>
      <c r="M33" s="24">
        <f t="shared" si="3"/>
        <v>-0.39943242284498048</v>
      </c>
      <c r="O33" s="26"/>
      <c r="P33" s="26"/>
      <c r="Q33" s="26"/>
      <c r="T33" s="26"/>
      <c r="U33" s="26"/>
      <c r="V33" s="26"/>
    </row>
    <row r="34" spans="1:23">
      <c r="A34" s="1" t="s">
        <v>278</v>
      </c>
      <c r="B34" s="2" t="s">
        <v>102</v>
      </c>
      <c r="C34" s="21">
        <v>0.78</v>
      </c>
      <c r="D34" s="22"/>
      <c r="E34" s="23">
        <v>2459</v>
      </c>
      <c r="F34" s="23">
        <v>5061</v>
      </c>
      <c r="G34" s="23">
        <f t="shared" si="0"/>
        <v>2602</v>
      </c>
      <c r="H34" s="24">
        <f t="shared" si="1"/>
        <v>1.0581537210248069</v>
      </c>
      <c r="J34" s="23">
        <v>1589</v>
      </c>
      <c r="K34" s="23">
        <v>3965</v>
      </c>
      <c r="L34" s="26">
        <f t="shared" si="2"/>
        <v>2376</v>
      </c>
      <c r="M34" s="24">
        <f t="shared" si="3"/>
        <v>1.4952800503461297</v>
      </c>
      <c r="O34" s="26"/>
      <c r="P34" s="26">
        <v>1706</v>
      </c>
      <c r="Q34" s="26"/>
      <c r="T34" s="26"/>
      <c r="U34" s="26">
        <v>1430</v>
      </c>
      <c r="V34" s="26"/>
    </row>
    <row r="35" spans="1:23">
      <c r="A35" s="1" t="s">
        <v>278</v>
      </c>
      <c r="B35" s="2" t="s">
        <v>206</v>
      </c>
      <c r="C35" s="21">
        <v>0.78</v>
      </c>
      <c r="D35" s="22"/>
      <c r="E35" s="23">
        <v>14086</v>
      </c>
      <c r="F35" s="23">
        <v>23153</v>
      </c>
      <c r="G35" s="23">
        <f t="shared" si="0"/>
        <v>9067</v>
      </c>
      <c r="H35" s="24">
        <f t="shared" si="1"/>
        <v>0.64368876899048699</v>
      </c>
      <c r="J35" s="23">
        <v>8856</v>
      </c>
      <c r="K35" s="23">
        <v>15844</v>
      </c>
      <c r="L35" s="26">
        <f t="shared" si="2"/>
        <v>6988</v>
      </c>
      <c r="M35" s="24">
        <f t="shared" si="3"/>
        <v>0.78906955736224027</v>
      </c>
      <c r="O35" s="26"/>
      <c r="P35" s="26"/>
      <c r="Q35" s="26"/>
      <c r="T35" s="26"/>
      <c r="U35" s="26"/>
      <c r="V35" s="26"/>
    </row>
    <row r="36" spans="1:23">
      <c r="A36" s="1" t="s">
        <v>276</v>
      </c>
      <c r="B36" s="2" t="s">
        <v>141</v>
      </c>
      <c r="C36" s="21">
        <v>0.78</v>
      </c>
      <c r="D36" s="22"/>
      <c r="E36" s="23">
        <v>8077</v>
      </c>
      <c r="F36" s="23">
        <v>13362</v>
      </c>
      <c r="G36" s="23">
        <f t="shared" si="0"/>
        <v>5285</v>
      </c>
      <c r="H36" s="24">
        <f t="shared" si="1"/>
        <v>0.65432710164665098</v>
      </c>
      <c r="J36" s="23">
        <v>3594</v>
      </c>
      <c r="K36" s="23">
        <v>4942</v>
      </c>
      <c r="L36" s="26">
        <f t="shared" si="2"/>
        <v>1348</v>
      </c>
      <c r="M36" s="24">
        <f t="shared" si="3"/>
        <v>0.37506956037840844</v>
      </c>
      <c r="O36" s="26"/>
      <c r="P36" s="26"/>
      <c r="Q36" s="26"/>
      <c r="T36" s="26"/>
      <c r="U36" s="26"/>
      <c r="V36" s="26"/>
    </row>
    <row r="37" spans="1:23">
      <c r="A37" s="1" t="s">
        <v>276</v>
      </c>
      <c r="B37" s="2" t="s">
        <v>242</v>
      </c>
      <c r="C37" s="21">
        <v>0.78</v>
      </c>
      <c r="D37" s="22"/>
      <c r="E37" s="23">
        <v>8211</v>
      </c>
      <c r="F37" s="23">
        <v>10148</v>
      </c>
      <c r="G37" s="23">
        <f t="shared" si="0"/>
        <v>1937</v>
      </c>
      <c r="H37" s="24">
        <f t="shared" si="1"/>
        <v>0.23590305687492388</v>
      </c>
      <c r="J37" s="23">
        <v>7478</v>
      </c>
      <c r="K37" s="23">
        <v>8629</v>
      </c>
      <c r="L37" s="26">
        <f t="shared" si="2"/>
        <v>1151</v>
      </c>
      <c r="M37" s="24">
        <f t="shared" si="3"/>
        <v>0.1539181599358117</v>
      </c>
      <c r="O37" s="26"/>
      <c r="P37" s="26"/>
      <c r="Q37" s="26"/>
      <c r="T37" s="26"/>
      <c r="U37" s="26"/>
      <c r="V37" s="26"/>
    </row>
    <row r="38" spans="1:23">
      <c r="A38" s="1" t="s">
        <v>278</v>
      </c>
      <c r="B38" s="2" t="s">
        <v>21</v>
      </c>
      <c r="C38" s="24">
        <v>0.78449999999999998</v>
      </c>
      <c r="D38" s="25"/>
      <c r="E38" s="23">
        <v>7583</v>
      </c>
      <c r="F38" s="23">
        <v>13366</v>
      </c>
      <c r="G38" s="23">
        <f t="shared" si="0"/>
        <v>5783</v>
      </c>
      <c r="H38" s="24">
        <f t="shared" si="1"/>
        <v>0.76262692865620463</v>
      </c>
      <c r="J38" s="23">
        <v>5261</v>
      </c>
      <c r="K38" s="23">
        <v>9203</v>
      </c>
      <c r="L38" s="26">
        <f t="shared" si="2"/>
        <v>3942</v>
      </c>
      <c r="M38" s="24">
        <f t="shared" si="3"/>
        <v>0.74928720775517965</v>
      </c>
      <c r="O38" s="26"/>
      <c r="P38" s="26">
        <v>7827</v>
      </c>
      <c r="Q38" s="26"/>
      <c r="T38" s="26"/>
      <c r="U38" s="26">
        <v>4629</v>
      </c>
      <c r="V38" s="26"/>
    </row>
    <row r="39" spans="1:23">
      <c r="A39" s="1" t="s">
        <v>281</v>
      </c>
      <c r="B39" s="2" t="s">
        <v>53</v>
      </c>
      <c r="C39" s="21">
        <v>0.79</v>
      </c>
      <c r="D39" s="22"/>
      <c r="E39" s="23">
        <v>8121</v>
      </c>
      <c r="F39" s="23">
        <v>11502</v>
      </c>
      <c r="G39" s="23">
        <f t="shared" si="0"/>
        <v>3381</v>
      </c>
      <c r="H39" s="24">
        <f t="shared" si="1"/>
        <v>0.41632803841891391</v>
      </c>
      <c r="J39" s="23">
        <v>4704</v>
      </c>
      <c r="K39" s="23">
        <v>6198</v>
      </c>
      <c r="L39" s="26">
        <f t="shared" si="2"/>
        <v>1494</v>
      </c>
      <c r="M39" s="24">
        <f t="shared" si="3"/>
        <v>0.31760204081632654</v>
      </c>
      <c r="O39" s="28">
        <v>1506</v>
      </c>
      <c r="P39" s="28">
        <v>3564</v>
      </c>
      <c r="Q39" s="28">
        <f>P39-O39</f>
        <v>2058</v>
      </c>
      <c r="R39" s="29">
        <f>(P39-O39)/ABS(O39)</f>
        <v>1.3665338645418326</v>
      </c>
      <c r="T39" s="28">
        <v>1439</v>
      </c>
      <c r="U39" s="28">
        <v>3318</v>
      </c>
      <c r="V39" s="28">
        <f>U39-T39</f>
        <v>1879</v>
      </c>
      <c r="W39" s="29">
        <f>(U39-T39)/ABS(T39)</f>
        <v>1.3057678943710911</v>
      </c>
    </row>
    <row r="40" spans="1:23">
      <c r="A40" s="1" t="s">
        <v>283</v>
      </c>
      <c r="B40" s="2" t="s">
        <v>2</v>
      </c>
      <c r="C40" s="21">
        <v>0.8</v>
      </c>
      <c r="D40" s="22"/>
      <c r="E40" s="23">
        <v>7557</v>
      </c>
      <c r="F40" s="23">
        <v>15597</v>
      </c>
      <c r="G40" s="23">
        <f t="shared" si="0"/>
        <v>8040</v>
      </c>
      <c r="H40" s="24">
        <f t="shared" si="1"/>
        <v>1.0639142516871773</v>
      </c>
      <c r="J40" s="23">
        <v>5655</v>
      </c>
      <c r="K40" s="23">
        <v>11610</v>
      </c>
      <c r="L40" s="26">
        <f t="shared" si="2"/>
        <v>5955</v>
      </c>
      <c r="M40" s="24">
        <f t="shared" si="3"/>
        <v>1.0530503978779842</v>
      </c>
      <c r="O40" s="26"/>
      <c r="P40" s="26">
        <v>5786</v>
      </c>
      <c r="Q40" s="26"/>
      <c r="T40" s="26"/>
      <c r="U40" s="26">
        <v>4071</v>
      </c>
      <c r="V40" s="26"/>
    </row>
    <row r="41" spans="1:23">
      <c r="A41" s="1" t="s">
        <v>281</v>
      </c>
      <c r="B41" s="2" t="s">
        <v>12</v>
      </c>
      <c r="C41" s="21">
        <v>0.8</v>
      </c>
      <c r="D41" s="22"/>
      <c r="E41" s="23">
        <v>2777</v>
      </c>
      <c r="F41" s="23">
        <v>2203</v>
      </c>
      <c r="G41" s="23">
        <f t="shared" si="0"/>
        <v>-574</v>
      </c>
      <c r="H41" s="24">
        <f t="shared" si="1"/>
        <v>-0.20669787540511342</v>
      </c>
      <c r="J41" s="23">
        <v>2040</v>
      </c>
      <c r="K41" s="23">
        <v>1913</v>
      </c>
      <c r="L41" s="26">
        <f t="shared" si="2"/>
        <v>-127</v>
      </c>
      <c r="M41" s="24">
        <f t="shared" si="3"/>
        <v>-6.2254901960784315E-2</v>
      </c>
      <c r="O41" s="26"/>
      <c r="P41" s="26">
        <v>470</v>
      </c>
      <c r="Q41" s="26"/>
      <c r="T41" s="26"/>
      <c r="U41" s="26">
        <v>444</v>
      </c>
      <c r="V41" s="26"/>
    </row>
    <row r="42" spans="1:23">
      <c r="A42" s="1" t="s">
        <v>278</v>
      </c>
      <c r="B42" s="2" t="s">
        <v>146</v>
      </c>
      <c r="C42" s="21">
        <v>0.8</v>
      </c>
      <c r="D42" s="22"/>
      <c r="E42" s="23">
        <v>14159</v>
      </c>
      <c r="F42" s="23">
        <v>22773</v>
      </c>
      <c r="G42" s="23">
        <f t="shared" si="0"/>
        <v>8614</v>
      </c>
      <c r="H42" s="24">
        <f t="shared" si="1"/>
        <v>0.60837629776114133</v>
      </c>
      <c r="J42" s="23">
        <v>10445</v>
      </c>
      <c r="K42" s="23">
        <v>16350</v>
      </c>
      <c r="L42" s="26">
        <f t="shared" si="2"/>
        <v>5905</v>
      </c>
      <c r="M42" s="24">
        <f t="shared" si="3"/>
        <v>0.56534226902824314</v>
      </c>
      <c r="O42" s="26"/>
      <c r="P42" s="26"/>
      <c r="Q42" s="26"/>
      <c r="T42" s="26"/>
      <c r="U42" s="26"/>
      <c r="V42" s="26"/>
    </row>
    <row r="43" spans="1:23">
      <c r="A43" s="1" t="s">
        <v>283</v>
      </c>
      <c r="B43" s="2" t="s">
        <v>232</v>
      </c>
      <c r="C43" s="21">
        <v>0.8</v>
      </c>
      <c r="D43" s="22"/>
      <c r="E43" s="23">
        <v>8040</v>
      </c>
      <c r="F43" s="23">
        <v>16822</v>
      </c>
      <c r="G43" s="23">
        <f t="shared" si="0"/>
        <v>8782</v>
      </c>
      <c r="H43" s="24">
        <f t="shared" si="1"/>
        <v>1.0922885572139303</v>
      </c>
      <c r="J43" s="23">
        <v>6961</v>
      </c>
      <c r="K43" s="23">
        <v>14090</v>
      </c>
      <c r="L43" s="26">
        <f t="shared" si="2"/>
        <v>7129</v>
      </c>
      <c r="M43" s="24">
        <f t="shared" si="3"/>
        <v>1.0241344634391611</v>
      </c>
      <c r="O43" s="28">
        <v>2222</v>
      </c>
      <c r="P43" s="28">
        <v>6886</v>
      </c>
      <c r="Q43" s="28">
        <f>P43-O43</f>
        <v>4664</v>
      </c>
      <c r="R43" s="29">
        <f>(P43-O43)/ABS(O43)</f>
        <v>2.0990099009900991</v>
      </c>
      <c r="T43" s="28">
        <v>2108</v>
      </c>
      <c r="U43" s="28">
        <v>6643</v>
      </c>
      <c r="V43" s="28">
        <f>U43-T43</f>
        <v>4535</v>
      </c>
      <c r="W43" s="29">
        <f>(U43-T43)/ABS(T43)</f>
        <v>2.1513282732447818</v>
      </c>
    </row>
    <row r="44" spans="1:23">
      <c r="A44" s="1" t="s">
        <v>277</v>
      </c>
      <c r="B44" s="2" t="s">
        <v>19</v>
      </c>
      <c r="C44" s="21">
        <v>0.8</v>
      </c>
      <c r="D44" s="22"/>
      <c r="E44" s="23">
        <v>2110</v>
      </c>
      <c r="F44" s="23">
        <v>1725</v>
      </c>
      <c r="G44" s="23">
        <f t="shared" si="0"/>
        <v>-385</v>
      </c>
      <c r="H44" s="24">
        <f t="shared" si="1"/>
        <v>-0.18246445497630331</v>
      </c>
      <c r="J44" s="23">
        <v>1556</v>
      </c>
      <c r="K44" s="23">
        <v>1639</v>
      </c>
      <c r="L44" s="26">
        <f t="shared" si="2"/>
        <v>83</v>
      </c>
      <c r="M44" s="24">
        <f t="shared" si="3"/>
        <v>5.3341902313624678E-2</v>
      </c>
      <c r="O44" s="28">
        <v>302</v>
      </c>
      <c r="P44" s="28">
        <v>430</v>
      </c>
      <c r="Q44" s="28">
        <f t="shared" ref="Q44:Q46" si="4">P44-O44</f>
        <v>128</v>
      </c>
      <c r="R44" s="29">
        <f>(P44-O44)/ABS(O44)</f>
        <v>0.42384105960264901</v>
      </c>
      <c r="T44" s="28">
        <v>397</v>
      </c>
      <c r="U44" s="28">
        <v>381</v>
      </c>
      <c r="V44" s="28">
        <f>U44-T44</f>
        <v>-16</v>
      </c>
      <c r="W44" s="29">
        <f>(U44-T44)/ABS(T44)</f>
        <v>-4.0302267002518891E-2</v>
      </c>
    </row>
    <row r="45" spans="1:23">
      <c r="A45" s="1" t="s">
        <v>280</v>
      </c>
      <c r="B45" s="2" t="s">
        <v>171</v>
      </c>
      <c r="C45" s="21">
        <v>0.8</v>
      </c>
      <c r="D45" s="22"/>
      <c r="E45" s="23">
        <v>24710</v>
      </c>
      <c r="F45" s="23">
        <v>28671</v>
      </c>
      <c r="G45" s="23">
        <f t="shared" si="0"/>
        <v>3961</v>
      </c>
      <c r="H45" s="24">
        <f t="shared" si="1"/>
        <v>0.16029947389720761</v>
      </c>
      <c r="J45" s="23">
        <v>12954</v>
      </c>
      <c r="K45" s="23">
        <v>18925</v>
      </c>
      <c r="L45" s="26">
        <f t="shared" si="2"/>
        <v>5971</v>
      </c>
      <c r="M45" s="24">
        <f t="shared" si="3"/>
        <v>0.46093870619113786</v>
      </c>
      <c r="O45" s="28">
        <v>5362</v>
      </c>
      <c r="P45" s="28">
        <v>7542</v>
      </c>
      <c r="Q45" s="28">
        <f t="shared" si="4"/>
        <v>2180</v>
      </c>
      <c r="R45" s="29">
        <f>(P45-O45)/ABS(O45)</f>
        <v>0.40656471465870941</v>
      </c>
      <c r="T45" s="28">
        <v>2924</v>
      </c>
      <c r="U45" s="28">
        <v>5801</v>
      </c>
      <c r="V45" s="28">
        <f>U45-T45</f>
        <v>2877</v>
      </c>
      <c r="W45" s="29">
        <f>(U45-T45)/ABS(T45)</f>
        <v>0.98392612859097128</v>
      </c>
    </row>
    <row r="46" spans="1:23">
      <c r="A46" s="1" t="s">
        <v>279</v>
      </c>
      <c r="B46" s="2" t="s">
        <v>52</v>
      </c>
      <c r="C46" s="21">
        <v>0.8</v>
      </c>
      <c r="D46" s="22"/>
      <c r="E46" s="23">
        <v>5435</v>
      </c>
      <c r="F46" s="23">
        <v>8433</v>
      </c>
      <c r="G46" s="23">
        <f t="shared" si="0"/>
        <v>2998</v>
      </c>
      <c r="H46" s="24">
        <f t="shared" si="1"/>
        <v>0.55160993560257587</v>
      </c>
      <c r="J46" s="23">
        <v>2996</v>
      </c>
      <c r="K46" s="23">
        <v>4443</v>
      </c>
      <c r="L46" s="26">
        <f t="shared" si="2"/>
        <v>1447</v>
      </c>
      <c r="M46" s="24">
        <f t="shared" si="3"/>
        <v>0.48297730307076103</v>
      </c>
      <c r="O46" s="28">
        <v>848</v>
      </c>
      <c r="P46" s="28">
        <v>1912</v>
      </c>
      <c r="Q46" s="28">
        <f t="shared" si="4"/>
        <v>1064</v>
      </c>
      <c r="R46" s="29">
        <f>(P46-O46)/ABS(O46)</f>
        <v>1.2547169811320755</v>
      </c>
      <c r="T46" s="28">
        <v>710</v>
      </c>
      <c r="U46" s="28">
        <v>1673</v>
      </c>
      <c r="V46" s="28">
        <f>U46-T46</f>
        <v>963</v>
      </c>
      <c r="W46" s="29">
        <f>(U46-T46)/ABS(T46)</f>
        <v>1.3563380281690141</v>
      </c>
    </row>
    <row r="47" spans="1:23">
      <c r="A47" s="1" t="s">
        <v>280</v>
      </c>
      <c r="B47" s="2" t="s">
        <v>231</v>
      </c>
      <c r="C47" s="21">
        <v>0.8</v>
      </c>
      <c r="D47" s="22"/>
      <c r="E47" s="23">
        <v>21746</v>
      </c>
      <c r="F47" s="23">
        <v>29703</v>
      </c>
      <c r="G47" s="23">
        <f t="shared" si="0"/>
        <v>7957</v>
      </c>
      <c r="H47" s="24">
        <f t="shared" si="1"/>
        <v>0.36590637358594685</v>
      </c>
      <c r="J47" s="23">
        <v>19829</v>
      </c>
      <c r="K47" s="23">
        <v>23474</v>
      </c>
      <c r="L47" s="26">
        <f t="shared" si="2"/>
        <v>3645</v>
      </c>
      <c r="M47" s="24">
        <f t="shared" si="3"/>
        <v>0.18382167532402038</v>
      </c>
      <c r="O47" s="26"/>
      <c r="P47" s="26">
        <v>5845</v>
      </c>
      <c r="Q47" s="26"/>
      <c r="T47" s="26"/>
      <c r="U47" s="26">
        <v>5385</v>
      </c>
      <c r="V47" s="26"/>
    </row>
    <row r="48" spans="1:23">
      <c r="A48" s="1" t="s">
        <v>276</v>
      </c>
      <c r="B48" s="2" t="s">
        <v>107</v>
      </c>
      <c r="C48" s="21">
        <v>0.8</v>
      </c>
      <c r="D48" s="22"/>
      <c r="E48" s="23">
        <v>4650</v>
      </c>
      <c r="F48" s="23">
        <v>6610</v>
      </c>
      <c r="G48" s="23">
        <f t="shared" si="0"/>
        <v>1960</v>
      </c>
      <c r="H48" s="24">
        <f t="shared" si="1"/>
        <v>0.42150537634408602</v>
      </c>
      <c r="J48" s="23">
        <v>2501</v>
      </c>
      <c r="K48" s="23">
        <v>4420</v>
      </c>
      <c r="L48" s="26">
        <f t="shared" si="2"/>
        <v>1919</v>
      </c>
      <c r="M48" s="24">
        <f t="shared" si="3"/>
        <v>0.76729308276689323</v>
      </c>
      <c r="O48" s="26"/>
      <c r="P48" s="26"/>
      <c r="Q48" s="26"/>
      <c r="T48" s="26"/>
      <c r="U48" s="26"/>
      <c r="V48" s="26"/>
    </row>
    <row r="49" spans="1:23">
      <c r="A49" s="1" t="s">
        <v>283</v>
      </c>
      <c r="B49" s="2" t="s">
        <v>82</v>
      </c>
      <c r="C49" s="21">
        <v>0.8</v>
      </c>
      <c r="D49" s="22"/>
      <c r="E49" s="23">
        <v>5712</v>
      </c>
      <c r="F49" s="23">
        <v>8737</v>
      </c>
      <c r="G49" s="23">
        <f t="shared" si="0"/>
        <v>3025</v>
      </c>
      <c r="H49" s="24">
        <f t="shared" si="1"/>
        <v>0.52958683473389356</v>
      </c>
      <c r="J49" s="23">
        <v>4275</v>
      </c>
      <c r="K49" s="23">
        <v>6615</v>
      </c>
      <c r="L49" s="26">
        <f t="shared" si="2"/>
        <v>2340</v>
      </c>
      <c r="M49" s="24">
        <f t="shared" si="3"/>
        <v>0.54736842105263162</v>
      </c>
      <c r="O49" s="26"/>
      <c r="P49" s="26"/>
      <c r="Q49" s="26"/>
      <c r="T49" s="26"/>
      <c r="U49" s="26"/>
      <c r="V49" s="26"/>
    </row>
    <row r="50" spans="1:23">
      <c r="A50" s="1" t="s">
        <v>276</v>
      </c>
      <c r="B50" s="2" t="s">
        <v>197</v>
      </c>
      <c r="C50" s="21">
        <v>0.8</v>
      </c>
      <c r="D50" s="22"/>
      <c r="E50" s="23">
        <v>17110</v>
      </c>
      <c r="F50" s="23">
        <v>15158</v>
      </c>
      <c r="G50" s="23">
        <f t="shared" si="0"/>
        <v>-1952</v>
      </c>
      <c r="H50" s="24">
        <f t="shared" si="1"/>
        <v>-0.11408533021624781</v>
      </c>
      <c r="J50" s="23">
        <v>11371</v>
      </c>
      <c r="K50" s="23">
        <v>11376</v>
      </c>
      <c r="L50" s="26">
        <f t="shared" si="2"/>
        <v>5</v>
      </c>
      <c r="M50" s="24">
        <f t="shared" si="3"/>
        <v>4.397150646381145E-4</v>
      </c>
      <c r="O50" s="28">
        <v>2044</v>
      </c>
      <c r="P50" s="28">
        <v>3911</v>
      </c>
      <c r="Q50" s="28">
        <f t="shared" ref="Q50:Q54" si="5">P50-O50</f>
        <v>1867</v>
      </c>
      <c r="R50" s="29">
        <f>(P50-O50)/ABS(O50)</f>
        <v>0.91340508806262233</v>
      </c>
      <c r="T50" s="28">
        <v>1993</v>
      </c>
      <c r="U50" s="28">
        <v>3905</v>
      </c>
      <c r="V50" s="28">
        <f>U50-T50</f>
        <v>1912</v>
      </c>
      <c r="W50" s="29">
        <f>(U50-T50)/ABS(T50)</f>
        <v>0.95935775213246366</v>
      </c>
    </row>
    <row r="51" spans="1:23">
      <c r="A51" s="1" t="s">
        <v>282</v>
      </c>
      <c r="B51" s="2" t="s">
        <v>32</v>
      </c>
      <c r="C51" s="21">
        <v>0.8</v>
      </c>
      <c r="D51" s="22"/>
      <c r="E51" s="23">
        <v>1607</v>
      </c>
      <c r="F51" s="23">
        <v>2778</v>
      </c>
      <c r="G51" s="23">
        <f t="shared" si="0"/>
        <v>1171</v>
      </c>
      <c r="H51" s="24">
        <f t="shared" si="1"/>
        <v>0.72868699439950213</v>
      </c>
      <c r="J51" s="23">
        <v>1055</v>
      </c>
      <c r="K51" s="23">
        <v>1572</v>
      </c>
      <c r="L51" s="26">
        <f t="shared" si="2"/>
        <v>517</v>
      </c>
      <c r="M51" s="24">
        <f t="shared" si="3"/>
        <v>0.49004739336492892</v>
      </c>
      <c r="O51" s="26"/>
      <c r="P51" s="26"/>
      <c r="Q51" s="26"/>
      <c r="T51" s="26"/>
      <c r="U51" s="26"/>
      <c r="V51" s="26"/>
    </row>
    <row r="52" spans="1:23">
      <c r="A52" s="1" t="s">
        <v>276</v>
      </c>
      <c r="B52" s="2" t="s">
        <v>83</v>
      </c>
      <c r="C52" s="21">
        <v>0.8</v>
      </c>
      <c r="D52" s="22"/>
      <c r="E52" s="23">
        <v>3257</v>
      </c>
      <c r="F52" s="23">
        <v>3111</v>
      </c>
      <c r="G52" s="23">
        <f t="shared" si="0"/>
        <v>-146</v>
      </c>
      <c r="H52" s="24">
        <f t="shared" si="1"/>
        <v>-4.4826527479275409E-2</v>
      </c>
      <c r="J52" s="23">
        <v>2666</v>
      </c>
      <c r="K52" s="23">
        <v>2531</v>
      </c>
      <c r="L52" s="26">
        <f t="shared" si="2"/>
        <v>-135</v>
      </c>
      <c r="M52" s="24">
        <f t="shared" si="3"/>
        <v>-5.0637659414853715E-2</v>
      </c>
      <c r="O52" s="28">
        <v>883</v>
      </c>
      <c r="P52" s="28">
        <v>1158</v>
      </c>
      <c r="Q52" s="28">
        <f t="shared" si="5"/>
        <v>275</v>
      </c>
      <c r="R52" s="29">
        <f>(P52-O52)/ABS(O52)</f>
        <v>0.3114382785956965</v>
      </c>
      <c r="T52" s="28">
        <v>767</v>
      </c>
      <c r="U52" s="28">
        <v>1024</v>
      </c>
      <c r="V52" s="28">
        <f>U52-T52</f>
        <v>257</v>
      </c>
      <c r="W52" s="29">
        <f>(U52-T52)/ABS(T52)</f>
        <v>0.3350717079530639</v>
      </c>
    </row>
    <row r="53" spans="1:23">
      <c r="A53" s="1" t="s">
        <v>278</v>
      </c>
      <c r="B53" s="2" t="s">
        <v>305</v>
      </c>
      <c r="C53" s="21">
        <v>0.8</v>
      </c>
      <c r="D53" s="22"/>
      <c r="E53" s="23">
        <v>7482</v>
      </c>
      <c r="F53" s="23">
        <v>11841</v>
      </c>
      <c r="G53" s="23">
        <f t="shared" si="0"/>
        <v>4359</v>
      </c>
      <c r="H53" s="24">
        <f t="shared" si="1"/>
        <v>0.58259823576583802</v>
      </c>
      <c r="J53" s="23">
        <v>6189</v>
      </c>
      <c r="K53" s="23">
        <v>10430</v>
      </c>
      <c r="L53" s="26">
        <f t="shared" si="2"/>
        <v>4241</v>
      </c>
      <c r="M53" s="24">
        <f t="shared" si="3"/>
        <v>0.68524802068185486</v>
      </c>
      <c r="O53" s="28">
        <v>2764</v>
      </c>
      <c r="P53" s="28">
        <v>6164</v>
      </c>
      <c r="Q53" s="28">
        <f t="shared" si="5"/>
        <v>3400</v>
      </c>
      <c r="R53" s="29">
        <f>(P53-O53)/ABS(O53)</f>
        <v>1.2301013024602026</v>
      </c>
      <c r="T53" s="28">
        <v>2355</v>
      </c>
      <c r="U53" s="28">
        <v>5713</v>
      </c>
      <c r="V53" s="28">
        <f>U53-T53</f>
        <v>3358</v>
      </c>
      <c r="W53" s="29">
        <f>(U53-T53)/ABS(T53)</f>
        <v>1.4259023354564755</v>
      </c>
    </row>
    <row r="54" spans="1:23">
      <c r="A54" s="1" t="s">
        <v>278</v>
      </c>
      <c r="B54" s="2" t="s">
        <v>269</v>
      </c>
      <c r="C54" s="21">
        <v>0.8</v>
      </c>
      <c r="D54" s="22"/>
      <c r="E54" s="23">
        <v>14092</v>
      </c>
      <c r="F54" s="23">
        <v>26943</v>
      </c>
      <c r="G54" s="23">
        <f t="shared" si="0"/>
        <v>12851</v>
      </c>
      <c r="H54" s="24">
        <f t="shared" si="1"/>
        <v>0.91193585012773204</v>
      </c>
      <c r="J54" s="23">
        <v>11356</v>
      </c>
      <c r="K54" s="23">
        <v>23668</v>
      </c>
      <c r="L54" s="26">
        <f t="shared" si="2"/>
        <v>12312</v>
      </c>
      <c r="M54" s="24">
        <f t="shared" si="3"/>
        <v>1.0841845720324057</v>
      </c>
      <c r="O54" s="28">
        <v>3347</v>
      </c>
      <c r="P54" s="28">
        <v>7187</v>
      </c>
      <c r="Q54" s="28">
        <f t="shared" si="5"/>
        <v>3840</v>
      </c>
      <c r="R54" s="29">
        <f>(P54-O54)/ABS(O54)</f>
        <v>1.1472960860472063</v>
      </c>
      <c r="T54" s="28">
        <v>2936</v>
      </c>
      <c r="U54" s="28">
        <v>6915</v>
      </c>
      <c r="V54" s="28">
        <f>U54-T54</f>
        <v>3979</v>
      </c>
      <c r="W54" s="29">
        <f>(U54-T54)/ABS(T54)</f>
        <v>1.3552452316076293</v>
      </c>
    </row>
    <row r="55" spans="1:23">
      <c r="A55" s="1" t="s">
        <v>283</v>
      </c>
      <c r="B55" s="2" t="s">
        <v>120</v>
      </c>
      <c r="C55" s="21">
        <v>0.8</v>
      </c>
      <c r="D55" s="22"/>
      <c r="E55" s="23">
        <v>9479</v>
      </c>
      <c r="F55" s="23">
        <v>17381</v>
      </c>
      <c r="G55" s="23">
        <f t="shared" si="0"/>
        <v>7902</v>
      </c>
      <c r="H55" s="24">
        <f t="shared" si="1"/>
        <v>0.83363223968773081</v>
      </c>
      <c r="J55" s="23">
        <v>7775</v>
      </c>
      <c r="K55" s="23">
        <v>14838</v>
      </c>
      <c r="L55" s="26">
        <f t="shared" si="2"/>
        <v>7063</v>
      </c>
      <c r="M55" s="24">
        <f t="shared" si="3"/>
        <v>0.90842443729903533</v>
      </c>
      <c r="O55" s="26"/>
      <c r="P55" s="26"/>
      <c r="Q55" s="26"/>
      <c r="T55" s="26"/>
      <c r="U55" s="26"/>
      <c r="V55" s="26"/>
    </row>
    <row r="56" spans="1:23">
      <c r="A56" s="1" t="s">
        <v>278</v>
      </c>
      <c r="B56" s="2" t="s">
        <v>31</v>
      </c>
      <c r="C56" s="21">
        <v>0.8</v>
      </c>
      <c r="D56" s="22"/>
      <c r="E56" s="23">
        <v>8142</v>
      </c>
      <c r="F56" s="23">
        <v>11386</v>
      </c>
      <c r="G56" s="23">
        <f t="shared" si="0"/>
        <v>3244</v>
      </c>
      <c r="H56" s="24">
        <f t="shared" si="1"/>
        <v>0.39842790469172196</v>
      </c>
      <c r="J56" s="23">
        <v>5898</v>
      </c>
      <c r="K56" s="23">
        <v>10072</v>
      </c>
      <c r="L56" s="26">
        <f t="shared" si="2"/>
        <v>4174</v>
      </c>
      <c r="M56" s="24">
        <f t="shared" si="3"/>
        <v>0.707697524584605</v>
      </c>
      <c r="O56" s="26"/>
      <c r="P56" s="26">
        <v>5869</v>
      </c>
      <c r="Q56" s="26"/>
      <c r="T56" s="26"/>
      <c r="U56" s="26">
        <v>4384</v>
      </c>
      <c r="V56" s="26"/>
    </row>
    <row r="57" spans="1:23">
      <c r="A57" s="1" t="s">
        <v>279</v>
      </c>
      <c r="B57" s="2" t="s">
        <v>34</v>
      </c>
      <c r="C57" s="21">
        <v>0.8</v>
      </c>
      <c r="D57" s="22"/>
      <c r="E57" s="23">
        <v>18390</v>
      </c>
      <c r="F57" s="23">
        <v>28516</v>
      </c>
      <c r="G57" s="23">
        <f t="shared" si="0"/>
        <v>10126</v>
      </c>
      <c r="H57" s="24">
        <f t="shared" si="1"/>
        <v>0.55062533985861883</v>
      </c>
      <c r="J57" s="23">
        <v>13880</v>
      </c>
      <c r="K57" s="23">
        <v>22201</v>
      </c>
      <c r="L57" s="26">
        <f t="shared" si="2"/>
        <v>8321</v>
      </c>
      <c r="M57" s="24">
        <f t="shared" si="3"/>
        <v>0.59949567723342945</v>
      </c>
      <c r="O57" s="26"/>
      <c r="P57" s="26">
        <v>7086</v>
      </c>
      <c r="Q57" s="26"/>
      <c r="T57" s="26"/>
      <c r="U57" s="26">
        <v>4773</v>
      </c>
      <c r="V57" s="26"/>
    </row>
    <row r="58" spans="1:23">
      <c r="A58" s="1" t="s">
        <v>282</v>
      </c>
      <c r="B58" s="2" t="s">
        <v>112</v>
      </c>
      <c r="C58" s="21">
        <v>0.8</v>
      </c>
      <c r="D58" s="22"/>
      <c r="E58" s="23">
        <v>986</v>
      </c>
      <c r="F58" s="23">
        <v>1530</v>
      </c>
      <c r="G58" s="23">
        <f t="shared" si="0"/>
        <v>544</v>
      </c>
      <c r="H58" s="24">
        <f t="shared" si="1"/>
        <v>0.55172413793103448</v>
      </c>
      <c r="J58" s="23">
        <v>887</v>
      </c>
      <c r="K58" s="23">
        <v>1369</v>
      </c>
      <c r="L58" s="26">
        <f t="shared" si="2"/>
        <v>482</v>
      </c>
      <c r="M58" s="24">
        <f t="shared" si="3"/>
        <v>0.54340473506200682</v>
      </c>
      <c r="O58" s="26"/>
      <c r="P58" s="26"/>
      <c r="Q58" s="26"/>
      <c r="T58" s="26"/>
      <c r="U58" s="26"/>
      <c r="V58" s="26"/>
    </row>
    <row r="59" spans="1:23">
      <c r="A59" s="1" t="s">
        <v>277</v>
      </c>
      <c r="B59" s="2" t="s">
        <v>113</v>
      </c>
      <c r="C59" s="21">
        <v>0.8</v>
      </c>
      <c r="D59" s="22"/>
      <c r="E59" s="23">
        <v>3472</v>
      </c>
      <c r="F59" s="23">
        <v>6164</v>
      </c>
      <c r="G59" s="23">
        <f t="shared" si="0"/>
        <v>2692</v>
      </c>
      <c r="H59" s="24">
        <f t="shared" si="1"/>
        <v>0.77534562211981561</v>
      </c>
      <c r="J59" s="23">
        <v>2565</v>
      </c>
      <c r="K59" s="23">
        <v>3952</v>
      </c>
      <c r="L59" s="26">
        <f t="shared" si="2"/>
        <v>1387</v>
      </c>
      <c r="M59" s="24">
        <f t="shared" si="3"/>
        <v>0.54074074074074074</v>
      </c>
      <c r="O59" s="26"/>
      <c r="P59" s="26"/>
      <c r="Q59" s="26"/>
      <c r="T59" s="26"/>
      <c r="U59" s="26"/>
      <c r="V59" s="26"/>
    </row>
    <row r="60" spans="1:23">
      <c r="A60" s="1" t="s">
        <v>278</v>
      </c>
      <c r="B60" s="2" t="s">
        <v>51</v>
      </c>
      <c r="C60" s="21">
        <v>0.8</v>
      </c>
      <c r="D60" s="22"/>
      <c r="E60" s="23">
        <v>19050</v>
      </c>
      <c r="F60" s="23">
        <v>27131</v>
      </c>
      <c r="G60" s="23">
        <f t="shared" si="0"/>
        <v>8081</v>
      </c>
      <c r="H60" s="24">
        <f t="shared" si="1"/>
        <v>0.42419947506561678</v>
      </c>
      <c r="J60" s="23">
        <v>10685</v>
      </c>
      <c r="K60" s="23">
        <v>16347</v>
      </c>
      <c r="L60" s="26">
        <f t="shared" si="2"/>
        <v>5662</v>
      </c>
      <c r="M60" s="24">
        <f t="shared" si="3"/>
        <v>0.52990173139915775</v>
      </c>
      <c r="O60" s="26"/>
      <c r="P60" s="26"/>
      <c r="Q60" s="26"/>
      <c r="T60" s="26"/>
      <c r="U60" s="26"/>
      <c r="V60" s="26"/>
    </row>
    <row r="61" spans="1:23">
      <c r="A61" s="1" t="s">
        <v>276</v>
      </c>
      <c r="B61" s="2" t="s">
        <v>207</v>
      </c>
      <c r="C61" s="21">
        <v>0.8</v>
      </c>
      <c r="D61" s="22"/>
      <c r="E61" s="23">
        <v>1655</v>
      </c>
      <c r="F61" s="23">
        <v>2524</v>
      </c>
      <c r="G61" s="23">
        <f t="shared" si="0"/>
        <v>869</v>
      </c>
      <c r="H61" s="24">
        <f t="shared" si="1"/>
        <v>0.52507552870090635</v>
      </c>
      <c r="J61" s="23">
        <v>1245</v>
      </c>
      <c r="K61" s="23">
        <v>1885</v>
      </c>
      <c r="L61" s="26">
        <f t="shared" si="2"/>
        <v>640</v>
      </c>
      <c r="M61" s="24">
        <f t="shared" si="3"/>
        <v>0.51405622489959835</v>
      </c>
      <c r="O61" s="26"/>
      <c r="P61" s="26">
        <v>618</v>
      </c>
      <c r="Q61" s="26"/>
      <c r="T61" s="26"/>
      <c r="U61" s="26">
        <v>464</v>
      </c>
      <c r="V61" s="26"/>
    </row>
    <row r="62" spans="1:23">
      <c r="A62" s="1" t="s">
        <v>276</v>
      </c>
      <c r="B62" s="2" t="s">
        <v>162</v>
      </c>
      <c r="C62" s="21">
        <v>0.8</v>
      </c>
      <c r="D62" s="22"/>
      <c r="E62" s="23">
        <v>9913</v>
      </c>
      <c r="F62" s="23">
        <v>14024</v>
      </c>
      <c r="G62" s="23">
        <f t="shared" si="0"/>
        <v>4111</v>
      </c>
      <c r="H62" s="24">
        <f t="shared" si="1"/>
        <v>0.4147079592454353</v>
      </c>
      <c r="J62" s="23">
        <v>7349</v>
      </c>
      <c r="K62" s="23">
        <v>10836</v>
      </c>
      <c r="L62" s="26">
        <f t="shared" si="2"/>
        <v>3487</v>
      </c>
      <c r="M62" s="24">
        <f t="shared" si="3"/>
        <v>0.47448632467002311</v>
      </c>
      <c r="O62" s="26"/>
      <c r="P62" s="26"/>
      <c r="Q62" s="26"/>
      <c r="T62" s="26"/>
      <c r="U62" s="26"/>
      <c r="V62" s="26"/>
    </row>
    <row r="63" spans="1:23">
      <c r="A63" s="1" t="s">
        <v>279</v>
      </c>
      <c r="B63" s="2" t="s">
        <v>164</v>
      </c>
      <c r="C63" s="21">
        <v>0.8</v>
      </c>
      <c r="D63" s="22"/>
      <c r="E63" s="23">
        <v>14104</v>
      </c>
      <c r="F63" s="23">
        <v>19745</v>
      </c>
      <c r="G63" s="23">
        <f t="shared" si="0"/>
        <v>5641</v>
      </c>
      <c r="H63" s="24">
        <f t="shared" si="1"/>
        <v>0.39995745887691436</v>
      </c>
      <c r="J63" s="23">
        <v>10227</v>
      </c>
      <c r="K63" s="23">
        <v>14846</v>
      </c>
      <c r="L63" s="26">
        <f t="shared" si="2"/>
        <v>4619</v>
      </c>
      <c r="M63" s="24">
        <f t="shared" si="3"/>
        <v>0.45164759949154198</v>
      </c>
      <c r="O63" s="26"/>
      <c r="P63" s="26"/>
      <c r="Q63" s="26"/>
      <c r="T63" s="26"/>
      <c r="U63" s="26"/>
      <c r="V63" s="26"/>
    </row>
    <row r="64" spans="1:23">
      <c r="A64" s="1" t="s">
        <v>281</v>
      </c>
      <c r="B64" s="2" t="s">
        <v>1</v>
      </c>
      <c r="C64" s="21">
        <v>0.8</v>
      </c>
      <c r="D64" s="22"/>
      <c r="E64" s="23">
        <v>2615</v>
      </c>
      <c r="F64" s="23">
        <v>3581</v>
      </c>
      <c r="G64" s="23">
        <f t="shared" si="0"/>
        <v>966</v>
      </c>
      <c r="H64" s="24">
        <f t="shared" si="1"/>
        <v>0.3694072657743786</v>
      </c>
      <c r="J64" s="23">
        <v>2056</v>
      </c>
      <c r="K64" s="23">
        <v>2846</v>
      </c>
      <c r="L64" s="26">
        <f t="shared" si="2"/>
        <v>790</v>
      </c>
      <c r="M64" s="24">
        <f t="shared" si="3"/>
        <v>0.38424124513618679</v>
      </c>
      <c r="O64" s="26"/>
      <c r="P64" s="26"/>
      <c r="Q64" s="26"/>
      <c r="T64" s="26"/>
      <c r="U64" s="26"/>
      <c r="V64" s="26"/>
    </row>
    <row r="65" spans="1:22">
      <c r="A65" s="1" t="s">
        <v>277</v>
      </c>
      <c r="B65" s="2" t="s">
        <v>3</v>
      </c>
      <c r="C65" s="21">
        <v>0.8</v>
      </c>
      <c r="D65" s="22"/>
      <c r="E65" s="23">
        <v>2045</v>
      </c>
      <c r="F65" s="23">
        <v>2758</v>
      </c>
      <c r="G65" s="23">
        <f t="shared" si="0"/>
        <v>713</v>
      </c>
      <c r="H65" s="24">
        <f t="shared" si="1"/>
        <v>0.34865525672371639</v>
      </c>
      <c r="J65" s="23">
        <v>1471</v>
      </c>
      <c r="K65" s="23">
        <v>2015</v>
      </c>
      <c r="L65" s="26">
        <f t="shared" si="2"/>
        <v>544</v>
      </c>
      <c r="M65" s="24">
        <f t="shared" si="3"/>
        <v>0.3698164513936098</v>
      </c>
      <c r="O65" s="26"/>
      <c r="P65" s="26"/>
      <c r="Q65" s="26"/>
      <c r="T65" s="26"/>
      <c r="U65" s="26"/>
      <c r="V65" s="26"/>
    </row>
    <row r="66" spans="1:22">
      <c r="A66" s="1" t="s">
        <v>279</v>
      </c>
      <c r="B66" s="2" t="s">
        <v>151</v>
      </c>
      <c r="C66" s="21">
        <v>0.8</v>
      </c>
      <c r="D66" s="22"/>
      <c r="E66" s="23">
        <v>4683</v>
      </c>
      <c r="F66" s="23">
        <v>6383</v>
      </c>
      <c r="G66" s="23">
        <f t="shared" si="0"/>
        <v>1700</v>
      </c>
      <c r="H66" s="24">
        <f t="shared" si="1"/>
        <v>0.36301516122143923</v>
      </c>
      <c r="J66" s="23">
        <v>3430</v>
      </c>
      <c r="K66" s="23">
        <v>4679</v>
      </c>
      <c r="L66" s="26">
        <f t="shared" si="2"/>
        <v>1249</v>
      </c>
      <c r="M66" s="24">
        <f t="shared" si="3"/>
        <v>0.36413994169096209</v>
      </c>
      <c r="O66" s="26"/>
      <c r="P66" s="26"/>
      <c r="Q66" s="26"/>
      <c r="T66" s="26"/>
      <c r="U66" s="26"/>
      <c r="V66" s="26"/>
    </row>
    <row r="67" spans="1:22">
      <c r="A67" s="1" t="s">
        <v>276</v>
      </c>
      <c r="B67" s="2" t="s">
        <v>24</v>
      </c>
      <c r="C67" s="21">
        <v>0.8</v>
      </c>
      <c r="D67" s="22"/>
      <c r="E67" s="23">
        <v>4594</v>
      </c>
      <c r="F67" s="23">
        <v>5937</v>
      </c>
      <c r="G67" s="23">
        <f t="shared" ref="G67:G130" si="6">F67-E67</f>
        <v>1343</v>
      </c>
      <c r="H67" s="24">
        <f t="shared" ref="H67:H130" si="7">G67/E67</f>
        <v>0.29233783195472357</v>
      </c>
      <c r="J67" s="23">
        <v>3582</v>
      </c>
      <c r="K67" s="23">
        <v>4866</v>
      </c>
      <c r="L67" s="26">
        <f t="shared" si="2"/>
        <v>1284</v>
      </c>
      <c r="M67" s="24">
        <f t="shared" si="3"/>
        <v>0.35845896147403683</v>
      </c>
      <c r="O67" s="26"/>
      <c r="P67" s="26"/>
      <c r="Q67" s="26"/>
      <c r="T67" s="26"/>
      <c r="U67" s="26"/>
      <c r="V67" s="26"/>
    </row>
    <row r="68" spans="1:22">
      <c r="A68" s="1" t="s">
        <v>278</v>
      </c>
      <c r="B68" s="2" t="s">
        <v>78</v>
      </c>
      <c r="C68" s="21">
        <v>0.8</v>
      </c>
      <c r="D68" s="22"/>
      <c r="E68" s="23">
        <v>6643</v>
      </c>
      <c r="F68" s="23">
        <v>8676</v>
      </c>
      <c r="G68" s="23">
        <f t="shared" si="6"/>
        <v>2033</v>
      </c>
      <c r="H68" s="24">
        <f t="shared" si="7"/>
        <v>0.30603642932410058</v>
      </c>
      <c r="J68" s="23">
        <v>5698</v>
      </c>
      <c r="K68" s="23">
        <v>7664</v>
      </c>
      <c r="L68" s="26">
        <f t="shared" ref="L68:L131" si="8">K68-J68</f>
        <v>1966</v>
      </c>
      <c r="M68" s="24">
        <f t="shared" ref="M68:M131" si="9">L68/J68</f>
        <v>0.34503334503334504</v>
      </c>
      <c r="O68" s="26"/>
      <c r="P68" s="26"/>
      <c r="Q68" s="26"/>
      <c r="T68" s="26"/>
      <c r="U68" s="26"/>
      <c r="V68" s="26"/>
    </row>
    <row r="69" spans="1:22">
      <c r="A69" s="1" t="s">
        <v>277</v>
      </c>
      <c r="B69" s="2" t="s">
        <v>103</v>
      </c>
      <c r="C69" s="21">
        <v>0.8</v>
      </c>
      <c r="D69" s="22"/>
      <c r="E69" s="23">
        <v>10831</v>
      </c>
      <c r="F69" s="23">
        <v>16352</v>
      </c>
      <c r="G69" s="23">
        <f t="shared" si="6"/>
        <v>5521</v>
      </c>
      <c r="H69" s="24">
        <f t="shared" si="7"/>
        <v>0.5097405595051242</v>
      </c>
      <c r="J69" s="23">
        <v>8124</v>
      </c>
      <c r="K69" s="23">
        <v>10502</v>
      </c>
      <c r="L69" s="26">
        <f t="shared" si="8"/>
        <v>2378</v>
      </c>
      <c r="M69" s="24">
        <f t="shared" si="9"/>
        <v>0.292712949286066</v>
      </c>
      <c r="O69" s="26"/>
      <c r="P69" s="26"/>
      <c r="Q69" s="26"/>
      <c r="T69" s="26"/>
      <c r="U69" s="26"/>
      <c r="V69" s="26"/>
    </row>
    <row r="70" spans="1:22">
      <c r="A70" s="1" t="s">
        <v>277</v>
      </c>
      <c r="B70" s="2" t="s">
        <v>95</v>
      </c>
      <c r="C70" s="21">
        <v>0.8</v>
      </c>
      <c r="D70" s="22"/>
      <c r="E70" s="23">
        <v>11691</v>
      </c>
      <c r="F70" s="23">
        <v>11506</v>
      </c>
      <c r="G70" s="23">
        <f t="shared" si="6"/>
        <v>-185</v>
      </c>
      <c r="H70" s="24">
        <f t="shared" si="7"/>
        <v>-1.5824138225985801E-2</v>
      </c>
      <c r="J70" s="23">
        <v>7268</v>
      </c>
      <c r="K70" s="23">
        <v>9294</v>
      </c>
      <c r="L70" s="26">
        <f t="shared" si="8"/>
        <v>2026</v>
      </c>
      <c r="M70" s="24">
        <f t="shared" si="9"/>
        <v>0.27875619152449094</v>
      </c>
      <c r="O70" s="26"/>
      <c r="P70" s="26">
        <v>2899</v>
      </c>
      <c r="Q70" s="26"/>
      <c r="T70" s="26"/>
      <c r="U70" s="26"/>
      <c r="V70" s="26"/>
    </row>
    <row r="71" spans="1:22">
      <c r="A71" s="1" t="s">
        <v>282</v>
      </c>
      <c r="B71" s="2" t="s">
        <v>60</v>
      </c>
      <c r="C71" s="21">
        <v>0.8</v>
      </c>
      <c r="D71" s="22"/>
      <c r="E71" s="23">
        <v>7864</v>
      </c>
      <c r="F71" s="23">
        <v>8876</v>
      </c>
      <c r="G71" s="23">
        <f t="shared" si="6"/>
        <v>1012</v>
      </c>
      <c r="H71" s="24">
        <f t="shared" si="7"/>
        <v>0.12868769074262462</v>
      </c>
      <c r="J71" s="23">
        <v>5753</v>
      </c>
      <c r="K71" s="23">
        <v>7344</v>
      </c>
      <c r="L71" s="26">
        <f t="shared" si="8"/>
        <v>1591</v>
      </c>
      <c r="M71" s="24">
        <f t="shared" si="9"/>
        <v>0.27655136450547541</v>
      </c>
      <c r="O71" s="26"/>
      <c r="P71" s="26"/>
      <c r="Q71" s="26"/>
      <c r="T71" s="26"/>
      <c r="U71" s="26"/>
      <c r="V71" s="26"/>
    </row>
    <row r="72" spans="1:22">
      <c r="A72" s="1" t="s">
        <v>277</v>
      </c>
      <c r="B72" s="2" t="s">
        <v>75</v>
      </c>
      <c r="C72" s="21">
        <v>0.8</v>
      </c>
      <c r="D72" s="22"/>
      <c r="E72" s="23">
        <v>6845</v>
      </c>
      <c r="F72" s="23">
        <v>8207</v>
      </c>
      <c r="G72" s="23">
        <f t="shared" si="6"/>
        <v>1362</v>
      </c>
      <c r="H72" s="24">
        <f t="shared" si="7"/>
        <v>0.19897735573411249</v>
      </c>
      <c r="J72" s="23">
        <v>4984</v>
      </c>
      <c r="K72" s="23">
        <v>6352</v>
      </c>
      <c r="L72" s="26">
        <f t="shared" si="8"/>
        <v>1368</v>
      </c>
      <c r="M72" s="24">
        <f t="shared" si="9"/>
        <v>0.27447833065810595</v>
      </c>
      <c r="O72" s="26"/>
      <c r="P72" s="26"/>
      <c r="Q72" s="26"/>
      <c r="T72" s="26"/>
      <c r="U72" s="26"/>
      <c r="V72" s="26"/>
    </row>
    <row r="73" spans="1:22">
      <c r="A73" s="1" t="s">
        <v>282</v>
      </c>
      <c r="B73" s="2" t="s">
        <v>133</v>
      </c>
      <c r="C73" s="21">
        <v>0.8</v>
      </c>
      <c r="D73" s="22"/>
      <c r="E73" s="23">
        <v>4132</v>
      </c>
      <c r="F73" s="23">
        <v>5252</v>
      </c>
      <c r="G73" s="23">
        <f t="shared" si="6"/>
        <v>1120</v>
      </c>
      <c r="H73" s="24">
        <f t="shared" si="7"/>
        <v>0.27105517909002902</v>
      </c>
      <c r="J73" s="23">
        <v>2385</v>
      </c>
      <c r="K73" s="23">
        <v>3003</v>
      </c>
      <c r="L73" s="26">
        <f t="shared" si="8"/>
        <v>618</v>
      </c>
      <c r="M73" s="24">
        <f t="shared" si="9"/>
        <v>0.25911949685534591</v>
      </c>
      <c r="O73" s="26"/>
      <c r="P73" s="26">
        <v>632</v>
      </c>
      <c r="Q73" s="26"/>
      <c r="T73" s="26"/>
      <c r="U73" s="26">
        <v>412</v>
      </c>
      <c r="V73" s="26"/>
    </row>
    <row r="74" spans="1:22">
      <c r="A74" s="1" t="s">
        <v>280</v>
      </c>
      <c r="B74" s="2" t="s">
        <v>229</v>
      </c>
      <c r="C74" s="21">
        <v>0.8</v>
      </c>
      <c r="D74" s="22"/>
      <c r="E74" s="23">
        <v>19899</v>
      </c>
      <c r="F74" s="23">
        <v>21602</v>
      </c>
      <c r="G74" s="23">
        <f t="shared" si="6"/>
        <v>1703</v>
      </c>
      <c r="H74" s="24">
        <f t="shared" si="7"/>
        <v>8.5582190059801999E-2</v>
      </c>
      <c r="J74" s="23">
        <v>12808</v>
      </c>
      <c r="K74" s="23">
        <v>15497</v>
      </c>
      <c r="L74" s="26">
        <f t="shared" si="8"/>
        <v>2689</v>
      </c>
      <c r="M74" s="24">
        <f t="shared" si="9"/>
        <v>0.20994690818238601</v>
      </c>
      <c r="O74" s="26"/>
      <c r="P74" s="26"/>
      <c r="Q74" s="26"/>
      <c r="T74" s="26"/>
      <c r="U74" s="26"/>
      <c r="V74" s="26"/>
    </row>
    <row r="75" spans="1:22">
      <c r="A75" s="1" t="s">
        <v>282</v>
      </c>
      <c r="B75" s="2" t="s">
        <v>121</v>
      </c>
      <c r="C75" s="21">
        <v>0.8</v>
      </c>
      <c r="D75" s="22"/>
      <c r="E75" s="23">
        <v>3983</v>
      </c>
      <c r="F75" s="23">
        <v>4673</v>
      </c>
      <c r="G75" s="23">
        <f t="shared" si="6"/>
        <v>690</v>
      </c>
      <c r="H75" s="24">
        <f t="shared" si="7"/>
        <v>0.17323625407983931</v>
      </c>
      <c r="J75" s="23">
        <v>3003</v>
      </c>
      <c r="K75" s="23">
        <v>3581</v>
      </c>
      <c r="L75" s="26">
        <f t="shared" si="8"/>
        <v>578</v>
      </c>
      <c r="M75" s="24">
        <f t="shared" si="9"/>
        <v>0.19247419247419248</v>
      </c>
      <c r="O75" s="26"/>
      <c r="P75" s="26"/>
      <c r="Q75" s="26"/>
      <c r="T75" s="26"/>
      <c r="U75" s="26"/>
      <c r="V75" s="26"/>
    </row>
    <row r="76" spans="1:22">
      <c r="A76" s="1" t="s">
        <v>276</v>
      </c>
      <c r="B76" s="2" t="s">
        <v>244</v>
      </c>
      <c r="C76" s="21">
        <v>0.8</v>
      </c>
      <c r="D76" s="22"/>
      <c r="E76" s="23">
        <v>2543</v>
      </c>
      <c r="F76" s="23">
        <v>3039</v>
      </c>
      <c r="G76" s="23">
        <f t="shared" si="6"/>
        <v>496</v>
      </c>
      <c r="H76" s="24">
        <f t="shared" si="7"/>
        <v>0.19504522217852929</v>
      </c>
      <c r="J76" s="23">
        <v>2226</v>
      </c>
      <c r="K76" s="23">
        <v>2624</v>
      </c>
      <c r="L76" s="26">
        <f t="shared" si="8"/>
        <v>398</v>
      </c>
      <c r="M76" s="24">
        <f t="shared" si="9"/>
        <v>0.17879604672057503</v>
      </c>
      <c r="O76" s="26"/>
      <c r="P76" s="26">
        <v>1050</v>
      </c>
      <c r="Q76" s="26"/>
      <c r="T76" s="26"/>
      <c r="U76" s="26">
        <v>978</v>
      </c>
      <c r="V76" s="26"/>
    </row>
    <row r="77" spans="1:22">
      <c r="A77" s="1" t="s">
        <v>276</v>
      </c>
      <c r="B77" s="2" t="s">
        <v>263</v>
      </c>
      <c r="C77" s="21">
        <v>0.8</v>
      </c>
      <c r="D77" s="22"/>
      <c r="E77" s="23">
        <v>8834</v>
      </c>
      <c r="F77" s="23">
        <v>9887</v>
      </c>
      <c r="G77" s="23">
        <f t="shared" si="6"/>
        <v>1053</v>
      </c>
      <c r="H77" s="24">
        <f t="shared" si="7"/>
        <v>0.11919855105275073</v>
      </c>
      <c r="J77" s="23">
        <v>7539</v>
      </c>
      <c r="K77" s="23">
        <v>8880</v>
      </c>
      <c r="L77" s="26">
        <f t="shared" si="8"/>
        <v>1341</v>
      </c>
      <c r="M77" s="24">
        <f t="shared" si="9"/>
        <v>0.17787504974134499</v>
      </c>
      <c r="O77" s="26"/>
      <c r="P77" s="26"/>
      <c r="Q77" s="26"/>
      <c r="T77" s="26"/>
      <c r="U77" s="26"/>
      <c r="V77" s="26"/>
    </row>
    <row r="78" spans="1:22">
      <c r="A78" s="1" t="s">
        <v>282</v>
      </c>
      <c r="B78" s="2" t="s">
        <v>248</v>
      </c>
      <c r="C78" s="21">
        <v>0.8</v>
      </c>
      <c r="D78" s="22"/>
      <c r="E78" s="23">
        <v>4472</v>
      </c>
      <c r="F78" s="23">
        <v>5090</v>
      </c>
      <c r="G78" s="23">
        <f t="shared" si="6"/>
        <v>618</v>
      </c>
      <c r="H78" s="24">
        <f t="shared" si="7"/>
        <v>0.13819320214669051</v>
      </c>
      <c r="J78" s="23">
        <v>3318</v>
      </c>
      <c r="K78" s="23">
        <v>3477</v>
      </c>
      <c r="L78" s="26">
        <f t="shared" si="8"/>
        <v>159</v>
      </c>
      <c r="M78" s="24">
        <f t="shared" si="9"/>
        <v>4.7920433996383363E-2</v>
      </c>
      <c r="O78" s="26"/>
      <c r="P78" s="26">
        <v>1404</v>
      </c>
      <c r="Q78" s="26"/>
      <c r="T78" s="26"/>
      <c r="U78" s="26">
        <v>869</v>
      </c>
      <c r="V78" s="26"/>
    </row>
    <row r="79" spans="1:22">
      <c r="A79" s="1" t="s">
        <v>277</v>
      </c>
      <c r="B79" s="2" t="s">
        <v>224</v>
      </c>
      <c r="C79" s="21">
        <v>0.8</v>
      </c>
      <c r="D79" s="22"/>
      <c r="E79" s="23">
        <v>9729</v>
      </c>
      <c r="F79" s="23">
        <v>11376</v>
      </c>
      <c r="G79" s="23">
        <f t="shared" si="6"/>
        <v>1647</v>
      </c>
      <c r="H79" s="24">
        <f t="shared" si="7"/>
        <v>0.1692876965772433</v>
      </c>
      <c r="J79" s="23">
        <v>5774</v>
      </c>
      <c r="K79" s="23">
        <v>5789</v>
      </c>
      <c r="L79" s="26">
        <f t="shared" si="8"/>
        <v>15</v>
      </c>
      <c r="M79" s="24">
        <f t="shared" si="9"/>
        <v>2.5978524419812956E-3</v>
      </c>
      <c r="O79" s="26"/>
      <c r="P79" s="26"/>
      <c r="Q79" s="26"/>
      <c r="T79" s="26"/>
      <c r="U79" s="26"/>
      <c r="V79" s="26"/>
    </row>
    <row r="80" spans="1:22">
      <c r="A80" s="1" t="s">
        <v>280</v>
      </c>
      <c r="B80" s="2" t="s">
        <v>143</v>
      </c>
      <c r="C80" s="21">
        <v>0.8</v>
      </c>
      <c r="D80" s="22"/>
      <c r="E80" s="23">
        <v>12487</v>
      </c>
      <c r="F80" s="23">
        <v>12735</v>
      </c>
      <c r="G80" s="23">
        <f t="shared" si="6"/>
        <v>248</v>
      </c>
      <c r="H80" s="24">
        <f t="shared" si="7"/>
        <v>1.9860655081284536E-2</v>
      </c>
      <c r="J80" s="23">
        <v>11794</v>
      </c>
      <c r="K80" s="23">
        <v>11139</v>
      </c>
      <c r="L80" s="26">
        <f t="shared" si="8"/>
        <v>-655</v>
      </c>
      <c r="M80" s="24">
        <f t="shared" si="9"/>
        <v>-5.5536713583177889E-2</v>
      </c>
      <c r="O80" s="26"/>
      <c r="P80" s="26">
        <v>4231</v>
      </c>
      <c r="Q80" s="26"/>
      <c r="T80" s="26"/>
      <c r="U80" s="26">
        <v>3853</v>
      </c>
      <c r="V80" s="26"/>
    </row>
    <row r="81" spans="1:24">
      <c r="A81" s="1" t="s">
        <v>281</v>
      </c>
      <c r="B81" s="2" t="s">
        <v>313</v>
      </c>
      <c r="C81" s="21">
        <v>0.8</v>
      </c>
      <c r="E81" s="23">
        <v>5364</v>
      </c>
      <c r="F81" s="23">
        <v>8954</v>
      </c>
      <c r="G81" s="23">
        <f t="shared" si="6"/>
        <v>3590</v>
      </c>
      <c r="H81" s="24">
        <f t="shared" si="7"/>
        <v>0.66927665920954515</v>
      </c>
      <c r="J81" s="26">
        <v>4340</v>
      </c>
      <c r="K81" s="26">
        <v>7170</v>
      </c>
      <c r="L81" s="26">
        <f t="shared" si="8"/>
        <v>2830</v>
      </c>
      <c r="M81" s="24">
        <f t="shared" si="9"/>
        <v>0.65207373271889402</v>
      </c>
      <c r="O81" s="33"/>
      <c r="P81" s="33"/>
      <c r="Q81" s="33"/>
      <c r="R81" s="34"/>
      <c r="T81" s="33"/>
      <c r="U81" s="33"/>
      <c r="V81" s="33"/>
      <c r="W81" s="34"/>
    </row>
    <row r="82" spans="1:24">
      <c r="A82" s="1" t="s">
        <v>280</v>
      </c>
      <c r="B82" s="2" t="s">
        <v>96</v>
      </c>
      <c r="C82" s="30">
        <v>0.80200000000000005</v>
      </c>
      <c r="D82" s="31"/>
      <c r="E82" s="23">
        <v>20763</v>
      </c>
      <c r="F82" s="23">
        <v>26061</v>
      </c>
      <c r="G82" s="23">
        <f t="shared" si="6"/>
        <v>5298</v>
      </c>
      <c r="H82" s="24">
        <f t="shared" si="7"/>
        <v>0.25516543852044504</v>
      </c>
      <c r="J82" s="23">
        <v>17220</v>
      </c>
      <c r="K82" s="23">
        <v>21877</v>
      </c>
      <c r="L82" s="26">
        <f t="shared" si="8"/>
        <v>4657</v>
      </c>
      <c r="M82" s="24">
        <f t="shared" si="9"/>
        <v>0.27044134727061558</v>
      </c>
      <c r="O82" s="26"/>
      <c r="P82" s="26">
        <v>7949</v>
      </c>
      <c r="Q82" s="26"/>
      <c r="T82" s="26"/>
      <c r="U82" s="26">
        <v>6718</v>
      </c>
      <c r="V82" s="26"/>
    </row>
    <row r="83" spans="1:24">
      <c r="A83" s="1" t="s">
        <v>280</v>
      </c>
      <c r="B83" s="2" t="s">
        <v>140</v>
      </c>
      <c r="C83" s="30">
        <v>0.80500000000000005</v>
      </c>
      <c r="D83" s="31"/>
      <c r="E83" s="23">
        <v>18858</v>
      </c>
      <c r="F83" s="23">
        <v>23421</v>
      </c>
      <c r="G83" s="23">
        <f t="shared" si="6"/>
        <v>4563</v>
      </c>
      <c r="H83" s="24">
        <f t="shared" si="7"/>
        <v>0.24196627426026091</v>
      </c>
      <c r="J83" s="23">
        <v>10756</v>
      </c>
      <c r="K83" s="23">
        <v>12612</v>
      </c>
      <c r="L83" s="26">
        <f t="shared" si="8"/>
        <v>1856</v>
      </c>
      <c r="M83" s="24">
        <f t="shared" si="9"/>
        <v>0.17255485310524357</v>
      </c>
      <c r="O83" s="26"/>
      <c r="P83" s="26">
        <v>5695</v>
      </c>
      <c r="Q83" s="26"/>
      <c r="T83" s="26"/>
      <c r="U83" s="26">
        <v>3408</v>
      </c>
      <c r="V83" s="26"/>
    </row>
    <row r="84" spans="1:24">
      <c r="A84" s="1" t="s">
        <v>284</v>
      </c>
      <c r="B84" s="2" t="s">
        <v>187</v>
      </c>
      <c r="C84" s="21">
        <v>0.81</v>
      </c>
      <c r="D84" s="22"/>
      <c r="E84" s="23">
        <v>41876</v>
      </c>
      <c r="F84" s="23">
        <v>57916</v>
      </c>
      <c r="G84" s="23">
        <f t="shared" si="6"/>
        <v>16040</v>
      </c>
      <c r="H84" s="24">
        <f t="shared" si="7"/>
        <v>0.38303562899990445</v>
      </c>
      <c r="J84" s="23">
        <v>31509</v>
      </c>
      <c r="K84" s="23">
        <v>44951</v>
      </c>
      <c r="L84" s="26">
        <f t="shared" si="8"/>
        <v>13442</v>
      </c>
      <c r="M84" s="24">
        <f t="shared" si="9"/>
        <v>0.42660827065282936</v>
      </c>
      <c r="O84" s="26"/>
      <c r="P84" s="26"/>
      <c r="Q84" s="26"/>
      <c r="T84" s="26"/>
      <c r="U84" s="26"/>
      <c r="V84" s="26"/>
    </row>
    <row r="85" spans="1:24">
      <c r="A85" s="1" t="s">
        <v>280</v>
      </c>
      <c r="B85" s="2" t="s">
        <v>240</v>
      </c>
      <c r="C85" s="24">
        <v>0.84140000000000004</v>
      </c>
      <c r="D85" s="25"/>
      <c r="E85" s="23">
        <v>23797</v>
      </c>
      <c r="F85" s="23">
        <v>27903</v>
      </c>
      <c r="G85" s="23">
        <f t="shared" si="6"/>
        <v>4106</v>
      </c>
      <c r="H85" s="24">
        <f t="shared" si="7"/>
        <v>0.17254275749043999</v>
      </c>
      <c r="J85" s="23">
        <v>20067</v>
      </c>
      <c r="K85" s="23">
        <v>23432</v>
      </c>
      <c r="L85" s="26">
        <f t="shared" si="8"/>
        <v>3365</v>
      </c>
      <c r="M85" s="24">
        <f t="shared" si="9"/>
        <v>0.16768824438132257</v>
      </c>
      <c r="O85" s="26"/>
      <c r="P85" s="26">
        <v>7100</v>
      </c>
      <c r="Q85" s="26"/>
      <c r="T85" s="26"/>
      <c r="U85" s="26">
        <v>6744</v>
      </c>
      <c r="V85" s="26"/>
    </row>
    <row r="86" spans="1:24">
      <c r="A86" s="1" t="s">
        <v>277</v>
      </c>
      <c r="B86" s="2" t="s">
        <v>306</v>
      </c>
      <c r="C86" s="21">
        <v>0.85</v>
      </c>
      <c r="D86" s="22"/>
      <c r="E86" s="23">
        <v>7016</v>
      </c>
      <c r="F86" s="23">
        <v>9896</v>
      </c>
      <c r="G86" s="23">
        <f t="shared" si="6"/>
        <v>2880</v>
      </c>
      <c r="H86" s="24">
        <f t="shared" si="7"/>
        <v>0.41049030786773089</v>
      </c>
      <c r="J86" s="23">
        <v>5423</v>
      </c>
      <c r="K86" s="23">
        <v>7669</v>
      </c>
      <c r="L86" s="26">
        <f t="shared" si="8"/>
        <v>2246</v>
      </c>
      <c r="M86" s="24">
        <f t="shared" si="9"/>
        <v>0.41416190300571637</v>
      </c>
      <c r="O86" s="26"/>
      <c r="P86" s="26">
        <v>2386</v>
      </c>
      <c r="Q86" s="26"/>
      <c r="R86" s="35"/>
      <c r="S86" s="36"/>
      <c r="T86" s="26"/>
      <c r="U86" s="26">
        <v>2011</v>
      </c>
      <c r="V86" s="26"/>
      <c r="W86" s="35"/>
      <c r="X86" s="36"/>
    </row>
    <row r="87" spans="1:24">
      <c r="A87" s="1" t="s">
        <v>280</v>
      </c>
      <c r="B87" s="2" t="s">
        <v>266</v>
      </c>
      <c r="C87" s="30">
        <v>0.85</v>
      </c>
      <c r="D87" s="31"/>
      <c r="E87" s="23">
        <v>18206</v>
      </c>
      <c r="F87" s="23">
        <v>21850</v>
      </c>
      <c r="G87" s="23">
        <f t="shared" si="6"/>
        <v>3644</v>
      </c>
      <c r="H87" s="24">
        <f t="shared" si="7"/>
        <v>0.20015379545204878</v>
      </c>
      <c r="J87" s="23">
        <v>14971</v>
      </c>
      <c r="K87" s="23">
        <v>16713</v>
      </c>
      <c r="L87" s="26">
        <f t="shared" si="8"/>
        <v>1742</v>
      </c>
      <c r="M87" s="24">
        <f t="shared" si="9"/>
        <v>0.11635829269921849</v>
      </c>
      <c r="O87" s="26"/>
      <c r="P87" s="26">
        <v>6428</v>
      </c>
      <c r="Q87" s="26"/>
      <c r="T87" s="26"/>
      <c r="U87" s="26">
        <v>6374</v>
      </c>
      <c r="V87" s="26"/>
    </row>
    <row r="88" spans="1:24">
      <c r="A88" s="1" t="s">
        <v>282</v>
      </c>
      <c r="B88" s="2" t="s">
        <v>201</v>
      </c>
      <c r="C88" s="21">
        <v>0.85</v>
      </c>
      <c r="D88" s="22"/>
      <c r="E88" s="23">
        <v>10783</v>
      </c>
      <c r="F88" s="23">
        <v>13961</v>
      </c>
      <c r="G88" s="23">
        <f t="shared" si="6"/>
        <v>3178</v>
      </c>
      <c r="H88" s="24">
        <f t="shared" si="7"/>
        <v>0.29472317536863579</v>
      </c>
      <c r="J88" s="23">
        <v>6024</v>
      </c>
      <c r="K88" s="23">
        <v>10323</v>
      </c>
      <c r="L88" s="26">
        <f t="shared" si="8"/>
        <v>4299</v>
      </c>
      <c r="M88" s="24">
        <f t="shared" si="9"/>
        <v>0.71364541832669326</v>
      </c>
      <c r="O88" s="26"/>
      <c r="P88" s="26"/>
      <c r="Q88" s="26"/>
      <c r="T88" s="26"/>
      <c r="U88" s="26"/>
      <c r="V88" s="26"/>
    </row>
    <row r="89" spans="1:24">
      <c r="A89" s="1" t="s">
        <v>280</v>
      </c>
      <c r="B89" s="2" t="s">
        <v>167</v>
      </c>
      <c r="C89" s="21">
        <v>0.85</v>
      </c>
      <c r="D89" s="22"/>
      <c r="E89" s="23">
        <v>19896</v>
      </c>
      <c r="F89" s="23">
        <v>26038</v>
      </c>
      <c r="G89" s="23">
        <f t="shared" si="6"/>
        <v>6142</v>
      </c>
      <c r="H89" s="24">
        <f t="shared" si="7"/>
        <v>0.30870526739043025</v>
      </c>
      <c r="J89" s="23">
        <v>14927</v>
      </c>
      <c r="K89" s="23">
        <v>21390</v>
      </c>
      <c r="L89" s="26">
        <f t="shared" si="8"/>
        <v>6463</v>
      </c>
      <c r="M89" s="24">
        <f t="shared" si="9"/>
        <v>0.43297380585516176</v>
      </c>
      <c r="O89" s="26"/>
      <c r="P89" s="26">
        <v>7502</v>
      </c>
      <c r="Q89" s="26"/>
      <c r="T89" s="26"/>
      <c r="U89" s="26">
        <v>6651</v>
      </c>
      <c r="V89" s="26"/>
    </row>
    <row r="90" spans="1:24">
      <c r="A90" s="1" t="s">
        <v>279</v>
      </c>
      <c r="B90" s="2" t="s">
        <v>270</v>
      </c>
      <c r="C90" s="21">
        <v>0.85</v>
      </c>
      <c r="D90" s="22"/>
      <c r="E90" s="23">
        <v>2711</v>
      </c>
      <c r="F90" s="23">
        <v>3648</v>
      </c>
      <c r="G90" s="23">
        <f t="shared" si="6"/>
        <v>937</v>
      </c>
      <c r="H90" s="24">
        <f t="shared" si="7"/>
        <v>0.34562891921800076</v>
      </c>
      <c r="J90" s="23">
        <v>2121</v>
      </c>
      <c r="K90" s="23">
        <v>2565</v>
      </c>
      <c r="L90" s="26">
        <f t="shared" si="8"/>
        <v>444</v>
      </c>
      <c r="M90" s="24">
        <f t="shared" si="9"/>
        <v>0.20933521923620935</v>
      </c>
      <c r="O90" s="26"/>
      <c r="P90" s="26"/>
      <c r="Q90" s="26"/>
      <c r="T90" s="26"/>
      <c r="U90" s="26"/>
      <c r="V90" s="26"/>
    </row>
    <row r="91" spans="1:24">
      <c r="A91" s="1" t="s">
        <v>276</v>
      </c>
      <c r="B91" s="2" t="s">
        <v>159</v>
      </c>
      <c r="C91" s="21">
        <v>0.85</v>
      </c>
      <c r="D91" s="22"/>
      <c r="E91" s="23">
        <v>778</v>
      </c>
      <c r="F91" s="23">
        <v>1012</v>
      </c>
      <c r="G91" s="23">
        <f t="shared" si="6"/>
        <v>234</v>
      </c>
      <c r="H91" s="24">
        <f t="shared" si="7"/>
        <v>0.30077120822622105</v>
      </c>
      <c r="J91" s="23">
        <v>679</v>
      </c>
      <c r="K91" s="23">
        <v>761</v>
      </c>
      <c r="L91" s="26">
        <f t="shared" si="8"/>
        <v>82</v>
      </c>
      <c r="M91" s="24">
        <f t="shared" si="9"/>
        <v>0.12076583210603829</v>
      </c>
      <c r="O91" s="26"/>
      <c r="P91" s="26"/>
      <c r="Q91" s="26"/>
      <c r="T91" s="26"/>
      <c r="U91" s="26"/>
      <c r="V91" s="26"/>
    </row>
    <row r="92" spans="1:24">
      <c r="A92" s="1" t="s">
        <v>280</v>
      </c>
      <c r="B92" s="2" t="s">
        <v>261</v>
      </c>
      <c r="C92" s="21">
        <v>0.85</v>
      </c>
      <c r="D92" s="22"/>
      <c r="E92" s="23">
        <v>38493</v>
      </c>
      <c r="F92" s="23">
        <v>30760</v>
      </c>
      <c r="G92" s="23">
        <f t="shared" si="6"/>
        <v>-7733</v>
      </c>
      <c r="H92" s="24">
        <f t="shared" si="7"/>
        <v>-0.20089366897877536</v>
      </c>
      <c r="J92" s="23">
        <v>24402</v>
      </c>
      <c r="K92" s="23">
        <v>26085</v>
      </c>
      <c r="L92" s="26">
        <f t="shared" si="8"/>
        <v>1683</v>
      </c>
      <c r="M92" s="24">
        <f t="shared" si="9"/>
        <v>6.8969756577329733E-2</v>
      </c>
      <c r="O92" s="26"/>
      <c r="P92" s="26">
        <v>3635</v>
      </c>
      <c r="Q92" s="26"/>
      <c r="T92" s="26"/>
      <c r="U92" s="26">
        <v>3051</v>
      </c>
      <c r="V92" s="26"/>
    </row>
    <row r="93" spans="1:24">
      <c r="A93" s="1" t="s">
        <v>280</v>
      </c>
      <c r="B93" s="2" t="s">
        <v>217</v>
      </c>
      <c r="C93" s="21">
        <v>0.85</v>
      </c>
      <c r="D93" s="22"/>
      <c r="E93" s="23">
        <v>12992</v>
      </c>
      <c r="F93" s="23">
        <v>14257</v>
      </c>
      <c r="G93" s="23">
        <f t="shared" si="6"/>
        <v>1265</v>
      </c>
      <c r="H93" s="24">
        <f t="shared" si="7"/>
        <v>9.7367610837438417E-2</v>
      </c>
      <c r="J93" s="23">
        <v>10350</v>
      </c>
      <c r="K93" s="23">
        <v>10967</v>
      </c>
      <c r="L93" s="26">
        <f t="shared" si="8"/>
        <v>617</v>
      </c>
      <c r="M93" s="24">
        <f t="shared" si="9"/>
        <v>5.9613526570048307E-2</v>
      </c>
      <c r="O93" s="26"/>
      <c r="P93" s="26"/>
      <c r="Q93" s="26"/>
      <c r="T93" s="26"/>
      <c r="U93" s="26"/>
      <c r="V93" s="26"/>
    </row>
    <row r="94" spans="1:24">
      <c r="A94" s="1" t="s">
        <v>280</v>
      </c>
      <c r="B94" s="2" t="s">
        <v>25</v>
      </c>
      <c r="C94" s="24">
        <v>0.85160000000000002</v>
      </c>
      <c r="D94" s="25"/>
      <c r="E94" s="23">
        <v>35309</v>
      </c>
      <c r="F94" s="23">
        <v>22044</v>
      </c>
      <c r="G94" s="23">
        <f t="shared" si="6"/>
        <v>-13265</v>
      </c>
      <c r="H94" s="24">
        <f t="shared" si="7"/>
        <v>-0.37568325356141491</v>
      </c>
      <c r="J94" s="23">
        <v>19024</v>
      </c>
      <c r="K94" s="23">
        <v>21811</v>
      </c>
      <c r="L94" s="26">
        <f t="shared" si="8"/>
        <v>2787</v>
      </c>
      <c r="M94" s="24">
        <f t="shared" si="9"/>
        <v>0.1464991589571068</v>
      </c>
      <c r="O94" s="26"/>
      <c r="P94" s="26">
        <v>6751</v>
      </c>
      <c r="Q94" s="26"/>
      <c r="T94" s="26"/>
      <c r="U94" s="26">
        <v>6108</v>
      </c>
      <c r="V94" s="26"/>
    </row>
    <row r="95" spans="1:24">
      <c r="A95" s="1" t="s">
        <v>277</v>
      </c>
      <c r="B95" s="2" t="s">
        <v>304</v>
      </c>
      <c r="C95" s="21">
        <v>0.9</v>
      </c>
      <c r="D95" s="22"/>
      <c r="E95" s="23">
        <v>3724</v>
      </c>
      <c r="F95" s="23">
        <v>3759</v>
      </c>
      <c r="G95" s="23">
        <f t="shared" si="6"/>
        <v>35</v>
      </c>
      <c r="H95" s="24">
        <f t="shared" si="7"/>
        <v>9.3984962406015032E-3</v>
      </c>
      <c r="J95" s="23">
        <v>2647</v>
      </c>
      <c r="K95" s="23">
        <v>2740</v>
      </c>
      <c r="L95" s="26">
        <f t="shared" si="8"/>
        <v>93</v>
      </c>
      <c r="M95" s="24">
        <f t="shared" si="9"/>
        <v>3.5134114091424251E-2</v>
      </c>
      <c r="O95" s="28">
        <v>962</v>
      </c>
      <c r="P95" s="28">
        <v>692</v>
      </c>
      <c r="Q95" s="28">
        <f t="shared" ref="Q95" si="10">P95-O95</f>
        <v>-270</v>
      </c>
      <c r="R95" s="29">
        <f>(P95-O95)/ABS(O95)</f>
        <v>-0.28066528066528068</v>
      </c>
      <c r="T95" s="28">
        <v>888</v>
      </c>
      <c r="U95" s="28">
        <v>630</v>
      </c>
      <c r="V95" s="28">
        <f>U95-T95</f>
        <v>-258</v>
      </c>
      <c r="W95" s="29">
        <f>(U95-T95)/ABS(T95)</f>
        <v>-0.29054054054054052</v>
      </c>
    </row>
    <row r="96" spans="1:24">
      <c r="A96" s="1" t="s">
        <v>282</v>
      </c>
      <c r="B96" s="2" t="s">
        <v>20</v>
      </c>
      <c r="C96" s="21">
        <v>0.9</v>
      </c>
      <c r="D96" s="22"/>
      <c r="E96" s="23">
        <v>4693</v>
      </c>
      <c r="F96" s="23">
        <v>8303</v>
      </c>
      <c r="G96" s="23">
        <f t="shared" si="6"/>
        <v>3610</v>
      </c>
      <c r="H96" s="24">
        <f t="shared" si="7"/>
        <v>0.76923076923076927</v>
      </c>
      <c r="J96" s="23">
        <v>3638</v>
      </c>
      <c r="K96" s="23">
        <v>6599</v>
      </c>
      <c r="L96" s="26">
        <f t="shared" si="8"/>
        <v>2961</v>
      </c>
      <c r="M96" s="24">
        <f t="shared" si="9"/>
        <v>0.81390874106652011</v>
      </c>
      <c r="O96" s="26"/>
      <c r="P96" s="26"/>
      <c r="Q96" s="26"/>
      <c r="T96" s="26"/>
      <c r="U96" s="26"/>
      <c r="V96" s="26"/>
    </row>
    <row r="97" spans="1:23">
      <c r="A97" s="1" t="s">
        <v>277</v>
      </c>
      <c r="B97" s="2" t="s">
        <v>116</v>
      </c>
      <c r="C97" s="21">
        <v>0.9</v>
      </c>
      <c r="D97" s="22"/>
      <c r="E97" s="23">
        <v>3708</v>
      </c>
      <c r="F97" s="23">
        <v>5662</v>
      </c>
      <c r="G97" s="23">
        <f t="shared" si="6"/>
        <v>1954</v>
      </c>
      <c r="H97" s="24">
        <f t="shared" si="7"/>
        <v>0.52696871628910469</v>
      </c>
      <c r="J97" s="23">
        <v>2810</v>
      </c>
      <c r="K97" s="23">
        <v>4555</v>
      </c>
      <c r="L97" s="26">
        <f t="shared" si="8"/>
        <v>1745</v>
      </c>
      <c r="M97" s="24">
        <f t="shared" si="9"/>
        <v>0.62099644128113884</v>
      </c>
      <c r="O97" s="26"/>
      <c r="P97" s="26"/>
      <c r="Q97" s="26"/>
      <c r="T97" s="26"/>
      <c r="U97" s="26"/>
      <c r="V97" s="26"/>
    </row>
    <row r="98" spans="1:23">
      <c r="A98" s="1" t="s">
        <v>277</v>
      </c>
      <c r="B98" s="2" t="s">
        <v>200</v>
      </c>
      <c r="C98" s="24">
        <v>0.91500000000000004</v>
      </c>
      <c r="D98" s="25"/>
      <c r="E98" s="23">
        <v>3423</v>
      </c>
      <c r="F98" s="23">
        <v>3549</v>
      </c>
      <c r="G98" s="23">
        <f t="shared" si="6"/>
        <v>126</v>
      </c>
      <c r="H98" s="24">
        <f t="shared" si="7"/>
        <v>3.6809815950920248E-2</v>
      </c>
      <c r="J98" s="23">
        <v>2459</v>
      </c>
      <c r="K98" s="23">
        <v>2601</v>
      </c>
      <c r="L98" s="26">
        <f t="shared" si="8"/>
        <v>142</v>
      </c>
      <c r="M98" s="24">
        <f t="shared" si="9"/>
        <v>5.774705164701098E-2</v>
      </c>
      <c r="O98" s="26"/>
      <c r="P98" s="26"/>
      <c r="Q98" s="26"/>
      <c r="T98" s="26"/>
      <c r="U98" s="26"/>
      <c r="V98" s="26"/>
    </row>
    <row r="99" spans="1:23">
      <c r="A99" s="1" t="s">
        <v>283</v>
      </c>
      <c r="B99" s="2" t="s">
        <v>101</v>
      </c>
      <c r="C99" s="30">
        <v>0.91500000000000004</v>
      </c>
      <c r="D99" s="31"/>
      <c r="E99" s="23">
        <v>17379</v>
      </c>
      <c r="F99" s="23">
        <v>24888</v>
      </c>
      <c r="G99" s="23">
        <f t="shared" si="6"/>
        <v>7509</v>
      </c>
      <c r="H99" s="24">
        <f t="shared" si="7"/>
        <v>0.43207319178318659</v>
      </c>
      <c r="J99" s="23">
        <v>13280</v>
      </c>
      <c r="K99" s="23">
        <v>20708</v>
      </c>
      <c r="L99" s="26">
        <f t="shared" si="8"/>
        <v>7428</v>
      </c>
      <c r="M99" s="24">
        <f t="shared" si="9"/>
        <v>0.55933734939759039</v>
      </c>
      <c r="O99" s="26"/>
      <c r="P99" s="26">
        <v>13304</v>
      </c>
      <c r="Q99" s="26"/>
      <c r="T99" s="26"/>
      <c r="U99" s="26">
        <v>11142</v>
      </c>
      <c r="V99" s="26"/>
    </row>
    <row r="100" spans="1:23">
      <c r="A100" s="1" t="s">
        <v>276</v>
      </c>
      <c r="B100" s="2" t="s">
        <v>77</v>
      </c>
      <c r="C100" s="30">
        <v>0.91500000000000004</v>
      </c>
      <c r="D100" s="31"/>
      <c r="E100" s="23">
        <v>2457</v>
      </c>
      <c r="F100" s="23">
        <v>3182</v>
      </c>
      <c r="G100" s="23">
        <f t="shared" si="6"/>
        <v>725</v>
      </c>
      <c r="H100" s="24">
        <f t="shared" si="7"/>
        <v>0.29507529507529506</v>
      </c>
      <c r="J100" s="23">
        <v>1893</v>
      </c>
      <c r="K100" s="23">
        <v>2469</v>
      </c>
      <c r="L100" s="26">
        <f t="shared" si="8"/>
        <v>576</v>
      </c>
      <c r="M100" s="24">
        <f t="shared" si="9"/>
        <v>0.30427892234548337</v>
      </c>
      <c r="O100" s="28">
        <v>655</v>
      </c>
      <c r="P100" s="28">
        <v>1303</v>
      </c>
      <c r="Q100" s="28">
        <f t="shared" ref="Q100" si="11">P100-O100</f>
        <v>648</v>
      </c>
      <c r="R100" s="29">
        <f>(P100-O100)/ABS(O100)</f>
        <v>0.9893129770992366</v>
      </c>
      <c r="T100" s="28">
        <v>551</v>
      </c>
      <c r="U100" s="28">
        <v>1088</v>
      </c>
      <c r="V100" s="28">
        <f>U100-T100</f>
        <v>537</v>
      </c>
      <c r="W100" s="29">
        <f>(U100-T100)/ABS(T100)</f>
        <v>0.97459165154264971</v>
      </c>
    </row>
    <row r="101" spans="1:23">
      <c r="A101" s="1" t="s">
        <v>282</v>
      </c>
      <c r="B101" s="2" t="s">
        <v>47</v>
      </c>
      <c r="C101" s="30">
        <v>0.91500000000000004</v>
      </c>
      <c r="D101" s="31"/>
      <c r="E101" s="23">
        <v>2214</v>
      </c>
      <c r="F101" s="23">
        <v>3009</v>
      </c>
      <c r="G101" s="23">
        <f t="shared" si="6"/>
        <v>795</v>
      </c>
      <c r="H101" s="24">
        <f t="shared" si="7"/>
        <v>0.35907859078590787</v>
      </c>
      <c r="J101" s="23">
        <v>1750</v>
      </c>
      <c r="K101" s="23">
        <v>2279</v>
      </c>
      <c r="L101" s="26">
        <f t="shared" si="8"/>
        <v>529</v>
      </c>
      <c r="M101" s="24">
        <f t="shared" si="9"/>
        <v>0.30228571428571427</v>
      </c>
      <c r="O101" s="26"/>
      <c r="P101" s="26"/>
      <c r="Q101" s="26"/>
      <c r="T101" s="26"/>
      <c r="U101" s="26"/>
      <c r="V101" s="26"/>
    </row>
    <row r="102" spans="1:23">
      <c r="A102" s="1" t="s">
        <v>278</v>
      </c>
      <c r="B102" s="2" t="s">
        <v>241</v>
      </c>
      <c r="C102" s="24">
        <v>0.91500000000000004</v>
      </c>
      <c r="D102" s="25"/>
      <c r="E102" s="23">
        <v>50429</v>
      </c>
      <c r="F102" s="23">
        <v>70400</v>
      </c>
      <c r="G102" s="23">
        <f t="shared" si="6"/>
        <v>19971</v>
      </c>
      <c r="H102" s="24">
        <f t="shared" si="7"/>
        <v>0.39602213012354004</v>
      </c>
      <c r="J102" s="23">
        <v>44275</v>
      </c>
      <c r="K102" s="23">
        <v>61265</v>
      </c>
      <c r="L102" s="26">
        <f t="shared" si="8"/>
        <v>16990</v>
      </c>
      <c r="M102" s="24">
        <f t="shared" si="9"/>
        <v>0.38373800112930545</v>
      </c>
      <c r="O102" s="26"/>
      <c r="P102" s="26">
        <v>21270</v>
      </c>
      <c r="Q102" s="26"/>
      <c r="T102" s="26"/>
      <c r="U102" s="26">
        <v>18446</v>
      </c>
      <c r="V102" s="26"/>
    </row>
    <row r="103" spans="1:23">
      <c r="A103" s="1" t="s">
        <v>276</v>
      </c>
      <c r="B103" s="2" t="s">
        <v>76</v>
      </c>
      <c r="C103" s="30">
        <v>0.91500000000000004</v>
      </c>
      <c r="D103" s="31"/>
      <c r="E103" s="23">
        <v>2004</v>
      </c>
      <c r="F103" s="23">
        <v>2459</v>
      </c>
      <c r="G103" s="23">
        <f t="shared" si="6"/>
        <v>455</v>
      </c>
      <c r="H103" s="24">
        <f t="shared" si="7"/>
        <v>0.22704590818363274</v>
      </c>
      <c r="J103" s="23">
        <v>1479</v>
      </c>
      <c r="K103" s="23">
        <v>1758</v>
      </c>
      <c r="L103" s="26">
        <f t="shared" si="8"/>
        <v>279</v>
      </c>
      <c r="M103" s="24">
        <f t="shared" si="9"/>
        <v>0.18864097363083165</v>
      </c>
      <c r="O103" s="28">
        <v>437</v>
      </c>
      <c r="P103" s="28">
        <v>872</v>
      </c>
      <c r="Q103" s="28">
        <f t="shared" ref="Q103:Q112" si="12">P103-O103</f>
        <v>435</v>
      </c>
      <c r="R103" s="29">
        <f>(P103-O103)/ABS(O103)</f>
        <v>0.99542334096109841</v>
      </c>
      <c r="T103" s="28">
        <v>342</v>
      </c>
      <c r="U103" s="28">
        <v>681</v>
      </c>
      <c r="V103" s="28">
        <f>U103-T103</f>
        <v>339</v>
      </c>
      <c r="W103" s="29">
        <f>(U103-T103)/ABS(T103)</f>
        <v>0.99122807017543857</v>
      </c>
    </row>
    <row r="104" spans="1:23">
      <c r="A104" s="1" t="s">
        <v>277</v>
      </c>
      <c r="B104" s="2" t="s">
        <v>195</v>
      </c>
      <c r="C104" s="24">
        <v>0.91500000000000004</v>
      </c>
      <c r="D104" s="25"/>
      <c r="E104" s="23">
        <v>4400</v>
      </c>
      <c r="F104" s="23">
        <v>6176</v>
      </c>
      <c r="G104" s="23">
        <f t="shared" si="6"/>
        <v>1776</v>
      </c>
      <c r="H104" s="24">
        <f t="shared" si="7"/>
        <v>0.40363636363636363</v>
      </c>
      <c r="J104" s="23">
        <v>3435</v>
      </c>
      <c r="K104" s="23">
        <v>4820</v>
      </c>
      <c r="L104" s="26">
        <f t="shared" si="8"/>
        <v>1385</v>
      </c>
      <c r="M104" s="24">
        <f t="shared" si="9"/>
        <v>0.40320232896652108</v>
      </c>
      <c r="O104" s="28">
        <v>973</v>
      </c>
      <c r="P104" s="28">
        <v>1888</v>
      </c>
      <c r="Q104" s="28">
        <f t="shared" si="12"/>
        <v>915</v>
      </c>
      <c r="R104" s="29">
        <f>(P104-O104)/ABS(O104)</f>
        <v>0.94039054470709149</v>
      </c>
      <c r="T104" s="28">
        <v>815</v>
      </c>
      <c r="U104" s="28">
        <v>1596</v>
      </c>
      <c r="V104" s="28">
        <f>U104-T104</f>
        <v>781</v>
      </c>
      <c r="W104" s="29">
        <f>(U104-T104)/ABS(T104)</f>
        <v>0.95828220858895707</v>
      </c>
    </row>
    <row r="105" spans="1:23">
      <c r="A105" s="1" t="s">
        <v>281</v>
      </c>
      <c r="B105" s="2" t="s">
        <v>139</v>
      </c>
      <c r="C105" s="30">
        <v>0.91500000000000004</v>
      </c>
      <c r="D105" s="31"/>
      <c r="E105" s="23">
        <v>16135</v>
      </c>
      <c r="F105" s="23">
        <v>24795</v>
      </c>
      <c r="G105" s="23">
        <f t="shared" si="6"/>
        <v>8660</v>
      </c>
      <c r="H105" s="24">
        <f t="shared" si="7"/>
        <v>0.53672141307716148</v>
      </c>
      <c r="J105" s="23">
        <v>13399</v>
      </c>
      <c r="K105" s="23">
        <v>20559</v>
      </c>
      <c r="L105" s="26">
        <f t="shared" si="8"/>
        <v>7160</v>
      </c>
      <c r="M105" s="24">
        <f t="shared" si="9"/>
        <v>0.53436823643555487</v>
      </c>
      <c r="O105" s="26"/>
      <c r="P105" s="26">
        <v>7239</v>
      </c>
      <c r="Q105" s="26"/>
      <c r="T105" s="26"/>
      <c r="U105" s="26">
        <v>6958</v>
      </c>
      <c r="V105" s="26"/>
    </row>
    <row r="106" spans="1:23">
      <c r="A106" s="1" t="s">
        <v>277</v>
      </c>
      <c r="B106" s="2" t="s">
        <v>196</v>
      </c>
      <c r="C106" s="24">
        <v>0.91500000000000004</v>
      </c>
      <c r="D106" s="25"/>
      <c r="E106" s="23">
        <v>3092</v>
      </c>
      <c r="F106" s="23">
        <v>4675</v>
      </c>
      <c r="G106" s="23">
        <f t="shared" si="6"/>
        <v>1583</v>
      </c>
      <c r="H106" s="24">
        <f t="shared" si="7"/>
        <v>0.51196636481241919</v>
      </c>
      <c r="J106" s="23">
        <v>2341</v>
      </c>
      <c r="K106" s="23">
        <v>3444</v>
      </c>
      <c r="L106" s="26">
        <f t="shared" si="8"/>
        <v>1103</v>
      </c>
      <c r="M106" s="24">
        <f t="shared" si="9"/>
        <v>0.47116616830414354</v>
      </c>
      <c r="O106" s="28">
        <v>684</v>
      </c>
      <c r="P106" s="28">
        <v>1467</v>
      </c>
      <c r="Q106" s="28">
        <f t="shared" si="12"/>
        <v>783</v>
      </c>
      <c r="R106" s="29">
        <f>(P106-O106)/ABS(O106)</f>
        <v>1.1447368421052631</v>
      </c>
      <c r="T106" s="28">
        <v>565</v>
      </c>
      <c r="U106" s="28">
        <v>1200</v>
      </c>
      <c r="V106" s="28">
        <f>U106-T106</f>
        <v>635</v>
      </c>
      <c r="W106" s="29">
        <f>(U106-T106)/ABS(T106)</f>
        <v>1.1238938053097345</v>
      </c>
    </row>
    <row r="107" spans="1:23">
      <c r="A107" s="1" t="s">
        <v>284</v>
      </c>
      <c r="B107" s="12" t="s">
        <v>26</v>
      </c>
      <c r="C107" s="30">
        <v>0.91500000000000004</v>
      </c>
      <c r="D107" s="31"/>
      <c r="E107" s="23">
        <v>15601</v>
      </c>
      <c r="F107" s="23">
        <v>26387</v>
      </c>
      <c r="G107" s="23">
        <f t="shared" si="6"/>
        <v>10786</v>
      </c>
      <c r="H107" s="24">
        <f t="shared" si="7"/>
        <v>0.6913659380808922</v>
      </c>
      <c r="J107" s="23">
        <v>9934</v>
      </c>
      <c r="K107" s="23">
        <v>18805</v>
      </c>
      <c r="L107" s="26">
        <f t="shared" si="8"/>
        <v>8871</v>
      </c>
      <c r="M107" s="24">
        <f t="shared" si="9"/>
        <v>0.8929937588081337</v>
      </c>
      <c r="O107" s="28">
        <v>1634</v>
      </c>
      <c r="P107" s="28">
        <v>6667</v>
      </c>
      <c r="Q107" s="28">
        <f t="shared" si="12"/>
        <v>5033</v>
      </c>
      <c r="R107" s="29">
        <f>(P107-O107)/ABS(O107)</f>
        <v>3.0801713586291308</v>
      </c>
      <c r="T107" s="28">
        <v>1544</v>
      </c>
      <c r="U107" s="28">
        <v>5977</v>
      </c>
      <c r="V107" s="28">
        <f>U107-T107</f>
        <v>4433</v>
      </c>
      <c r="W107" s="29">
        <f>(U107-T107)/ABS(T107)</f>
        <v>2.8711139896373057</v>
      </c>
    </row>
    <row r="108" spans="1:23">
      <c r="A108" s="1" t="s">
        <v>277</v>
      </c>
      <c r="B108" s="2" t="s">
        <v>86</v>
      </c>
      <c r="C108" s="30">
        <v>0.91500000000000004</v>
      </c>
      <c r="D108" s="31"/>
      <c r="E108" s="23">
        <v>13438</v>
      </c>
      <c r="F108" s="23">
        <v>18584</v>
      </c>
      <c r="G108" s="23">
        <f t="shared" si="6"/>
        <v>5146</v>
      </c>
      <c r="H108" s="24">
        <f t="shared" si="7"/>
        <v>0.38294389045988986</v>
      </c>
      <c r="J108" s="23">
        <v>8333</v>
      </c>
      <c r="K108" s="23">
        <v>11785</v>
      </c>
      <c r="L108" s="26">
        <f t="shared" si="8"/>
        <v>3452</v>
      </c>
      <c r="M108" s="24">
        <f t="shared" si="9"/>
        <v>0.41425657026281049</v>
      </c>
      <c r="O108" s="28">
        <v>2234</v>
      </c>
      <c r="P108" s="28">
        <v>5325</v>
      </c>
      <c r="Q108" s="28">
        <f t="shared" si="12"/>
        <v>3091</v>
      </c>
      <c r="R108" s="29">
        <f>(P108-O108)/ABS(O108)</f>
        <v>1.3836168307967771</v>
      </c>
      <c r="T108" s="28">
        <v>1396</v>
      </c>
      <c r="U108" s="28">
        <v>2665</v>
      </c>
      <c r="V108" s="28">
        <f>U108-T108</f>
        <v>1269</v>
      </c>
      <c r="W108" s="29">
        <f>(U108-T108)/ABS(T108)</f>
        <v>0.90902578796561606</v>
      </c>
    </row>
    <row r="109" spans="1:23">
      <c r="A109" s="1" t="s">
        <v>280</v>
      </c>
      <c r="B109" s="2" t="s">
        <v>262</v>
      </c>
      <c r="C109" s="24">
        <v>0.91500000000000004</v>
      </c>
      <c r="D109" s="25"/>
      <c r="E109" s="23">
        <v>19742</v>
      </c>
      <c r="F109" s="23">
        <v>18480</v>
      </c>
      <c r="G109" s="23">
        <f t="shared" si="6"/>
        <v>-1262</v>
      </c>
      <c r="H109" s="24">
        <f t="shared" si="7"/>
        <v>-6.3924627697295108E-2</v>
      </c>
      <c r="J109" s="23">
        <v>11499</v>
      </c>
      <c r="K109" s="23">
        <v>13642</v>
      </c>
      <c r="L109" s="26">
        <f t="shared" si="8"/>
        <v>2143</v>
      </c>
      <c r="M109" s="24">
        <f t="shared" si="9"/>
        <v>0.18636403165492652</v>
      </c>
      <c r="O109" s="28">
        <v>2042</v>
      </c>
      <c r="P109" s="28">
        <v>3251</v>
      </c>
      <c r="Q109" s="28">
        <f t="shared" si="12"/>
        <v>1209</v>
      </c>
      <c r="R109" s="29">
        <f>(P109-O109)/ABS(O109)</f>
        <v>0.5920666013712047</v>
      </c>
      <c r="T109" s="28">
        <v>1367</v>
      </c>
      <c r="U109" s="28">
        <v>2948</v>
      </c>
      <c r="V109" s="28">
        <f>U109-T109</f>
        <v>1581</v>
      </c>
      <c r="W109" s="29">
        <f>(U109-T109)/ABS(T109)</f>
        <v>1.1565471836137526</v>
      </c>
    </row>
    <row r="110" spans="1:23">
      <c r="A110" s="1" t="s">
        <v>282</v>
      </c>
      <c r="B110" s="2" t="s">
        <v>80</v>
      </c>
      <c r="C110" s="30">
        <v>0.91500000000000004</v>
      </c>
      <c r="D110" s="31"/>
      <c r="E110" s="23">
        <v>3793</v>
      </c>
      <c r="F110" s="23">
        <v>5024</v>
      </c>
      <c r="G110" s="23">
        <f t="shared" si="6"/>
        <v>1231</v>
      </c>
      <c r="H110" s="24">
        <f t="shared" si="7"/>
        <v>0.32454521486949645</v>
      </c>
      <c r="J110" s="23">
        <v>3138</v>
      </c>
      <c r="K110" s="23">
        <v>3961</v>
      </c>
      <c r="L110" s="26">
        <f t="shared" si="8"/>
        <v>823</v>
      </c>
      <c r="M110" s="24">
        <f t="shared" si="9"/>
        <v>0.26226896112173359</v>
      </c>
      <c r="O110" s="26"/>
      <c r="P110" s="26">
        <v>1676</v>
      </c>
      <c r="Q110" s="26"/>
      <c r="T110" s="26"/>
      <c r="U110" s="26">
        <v>1431</v>
      </c>
      <c r="V110" s="26"/>
    </row>
    <row r="111" spans="1:23">
      <c r="A111" s="1" t="s">
        <v>282</v>
      </c>
      <c r="B111" s="12" t="s">
        <v>225</v>
      </c>
      <c r="C111" s="24">
        <v>0.91500000000000004</v>
      </c>
      <c r="D111" s="25"/>
      <c r="E111" s="23">
        <v>2608</v>
      </c>
      <c r="F111" s="23">
        <v>4101</v>
      </c>
      <c r="G111" s="23">
        <f t="shared" si="6"/>
        <v>1493</v>
      </c>
      <c r="H111" s="24">
        <f t="shared" si="7"/>
        <v>0.57246932515337423</v>
      </c>
      <c r="J111" s="23">
        <v>1918</v>
      </c>
      <c r="K111" s="23">
        <v>2560</v>
      </c>
      <c r="L111" s="26">
        <f t="shared" si="8"/>
        <v>642</v>
      </c>
      <c r="M111" s="24">
        <f t="shared" si="9"/>
        <v>0.33472367049009383</v>
      </c>
      <c r="O111" s="28">
        <v>710</v>
      </c>
      <c r="P111" s="28">
        <v>1528</v>
      </c>
      <c r="Q111" s="28">
        <f t="shared" si="12"/>
        <v>818</v>
      </c>
      <c r="R111" s="29">
        <f>(P111-O111)/ABS(O111)</f>
        <v>1.152112676056338</v>
      </c>
      <c r="T111" s="28">
        <v>553</v>
      </c>
      <c r="U111" s="28">
        <v>1031</v>
      </c>
      <c r="V111" s="28">
        <f>U111-T111</f>
        <v>478</v>
      </c>
      <c r="W111" s="29">
        <f>(U111-T111)/ABS(T111)</f>
        <v>0.86437613019891502</v>
      </c>
    </row>
    <row r="112" spans="1:23">
      <c r="A112" s="1" t="s">
        <v>277</v>
      </c>
      <c r="B112" s="2" t="s">
        <v>160</v>
      </c>
      <c r="C112" s="24">
        <v>0.91500000000000004</v>
      </c>
      <c r="D112" s="25"/>
      <c r="E112" s="23">
        <v>5352</v>
      </c>
      <c r="F112" s="23">
        <v>5731</v>
      </c>
      <c r="G112" s="23">
        <f t="shared" si="6"/>
        <v>379</v>
      </c>
      <c r="H112" s="24">
        <f t="shared" si="7"/>
        <v>7.0814648729446941E-2</v>
      </c>
      <c r="J112" s="23">
        <v>4631</v>
      </c>
      <c r="K112" s="23">
        <v>4093</v>
      </c>
      <c r="L112" s="26">
        <f t="shared" si="8"/>
        <v>-538</v>
      </c>
      <c r="M112" s="24">
        <f t="shared" si="9"/>
        <v>-0.11617361261066725</v>
      </c>
      <c r="O112" s="28">
        <v>488</v>
      </c>
      <c r="P112" s="28">
        <v>1450</v>
      </c>
      <c r="Q112" s="28">
        <f t="shared" si="12"/>
        <v>962</v>
      </c>
      <c r="R112" s="29">
        <f>(P112-O112)/ABS(O112)</f>
        <v>1.971311475409836</v>
      </c>
      <c r="T112" s="28">
        <v>409</v>
      </c>
      <c r="U112" s="28">
        <v>690</v>
      </c>
      <c r="V112" s="28">
        <f>U112-T112</f>
        <v>281</v>
      </c>
      <c r="W112" s="29">
        <f>V112/T112</f>
        <v>0.68704156479217604</v>
      </c>
    </row>
    <row r="113" spans="1:23">
      <c r="A113" s="1" t="s">
        <v>280</v>
      </c>
      <c r="B113" s="2" t="s">
        <v>28</v>
      </c>
      <c r="C113" s="30">
        <v>0.91500000000000004</v>
      </c>
      <c r="D113" s="31"/>
      <c r="E113" s="23">
        <v>18018</v>
      </c>
      <c r="F113" s="23">
        <v>23655</v>
      </c>
      <c r="G113" s="23">
        <f t="shared" si="6"/>
        <v>5637</v>
      </c>
      <c r="H113" s="24">
        <f t="shared" si="7"/>
        <v>0.31285381285381286</v>
      </c>
      <c r="J113" s="23">
        <v>11919</v>
      </c>
      <c r="K113" s="23">
        <v>16661</v>
      </c>
      <c r="L113" s="26">
        <f t="shared" si="8"/>
        <v>4742</v>
      </c>
      <c r="M113" s="24">
        <f t="shared" si="9"/>
        <v>0.39785216880610791</v>
      </c>
      <c r="O113" s="26"/>
      <c r="P113" s="26">
        <v>4360</v>
      </c>
      <c r="Q113" s="26"/>
      <c r="T113" s="26"/>
      <c r="U113" s="26">
        <v>3852</v>
      </c>
      <c r="V113" s="26"/>
    </row>
    <row r="114" spans="1:23">
      <c r="A114" s="1" t="s">
        <v>278</v>
      </c>
      <c r="B114" s="2" t="s">
        <v>16</v>
      </c>
      <c r="C114" s="30">
        <v>0.91500000000000004</v>
      </c>
      <c r="D114" s="31"/>
      <c r="E114" s="23">
        <v>4161</v>
      </c>
      <c r="F114" s="23">
        <v>7046</v>
      </c>
      <c r="G114" s="23">
        <f t="shared" si="6"/>
        <v>2885</v>
      </c>
      <c r="H114" s="24">
        <f t="shared" si="7"/>
        <v>0.69334294640711369</v>
      </c>
      <c r="J114" s="23">
        <v>2741</v>
      </c>
      <c r="K114" s="23">
        <v>5617</v>
      </c>
      <c r="L114" s="26">
        <f t="shared" si="8"/>
        <v>2876</v>
      </c>
      <c r="M114" s="24">
        <f t="shared" si="9"/>
        <v>1.0492520977745348</v>
      </c>
      <c r="O114" s="26"/>
      <c r="P114" s="26">
        <v>3609</v>
      </c>
      <c r="Q114" s="26"/>
      <c r="T114" s="26"/>
      <c r="U114" s="26">
        <v>3200</v>
      </c>
      <c r="V114" s="26"/>
    </row>
    <row r="115" spans="1:23">
      <c r="A115" s="1" t="s">
        <v>277</v>
      </c>
      <c r="B115" s="2" t="s">
        <v>161</v>
      </c>
      <c r="C115" s="24">
        <v>0.91500000000000004</v>
      </c>
      <c r="D115" s="25"/>
      <c r="E115" s="23">
        <v>4479</v>
      </c>
      <c r="F115" s="23">
        <v>3255</v>
      </c>
      <c r="G115" s="23">
        <f t="shared" si="6"/>
        <v>-1224</v>
      </c>
      <c r="H115" s="24">
        <f t="shared" si="7"/>
        <v>-0.27327528466175488</v>
      </c>
      <c r="J115" s="23">
        <v>2599</v>
      </c>
      <c r="K115" s="23">
        <v>2498</v>
      </c>
      <c r="L115" s="26">
        <f t="shared" si="8"/>
        <v>-101</v>
      </c>
      <c r="M115" s="24">
        <f t="shared" si="9"/>
        <v>-3.886110042323971E-2</v>
      </c>
      <c r="O115" s="28">
        <v>433</v>
      </c>
      <c r="P115" s="28">
        <v>752</v>
      </c>
      <c r="Q115" s="28">
        <f t="shared" ref="Q115" si="13">P115-O115</f>
        <v>319</v>
      </c>
      <c r="R115" s="29">
        <f>(P115-O115)/ABS(O115)</f>
        <v>0.73672055427251737</v>
      </c>
      <c r="T115" s="28">
        <v>237</v>
      </c>
      <c r="U115" s="28">
        <v>626</v>
      </c>
      <c r="V115" s="28">
        <f>U115-T115</f>
        <v>389</v>
      </c>
      <c r="W115" s="29">
        <f>(U115-T115)/ABS(T115)</f>
        <v>1.6413502109704641</v>
      </c>
    </row>
    <row r="116" spans="1:23">
      <c r="A116" s="1" t="s">
        <v>279</v>
      </c>
      <c r="B116" s="2" t="s">
        <v>190</v>
      </c>
      <c r="C116" s="24">
        <v>0.91500000000000004</v>
      </c>
      <c r="D116" s="25"/>
      <c r="E116" s="23">
        <v>3471</v>
      </c>
      <c r="F116" s="23">
        <v>4517</v>
      </c>
      <c r="G116" s="23">
        <f t="shared" si="6"/>
        <v>1046</v>
      </c>
      <c r="H116" s="24">
        <f t="shared" si="7"/>
        <v>0.30135407663497549</v>
      </c>
      <c r="J116" s="23">
        <v>1316</v>
      </c>
      <c r="K116" s="23">
        <v>2730</v>
      </c>
      <c r="L116" s="26">
        <f t="shared" si="8"/>
        <v>1414</v>
      </c>
      <c r="M116" s="24">
        <f t="shared" si="9"/>
        <v>1.074468085106383</v>
      </c>
      <c r="O116" s="26"/>
      <c r="P116" s="26">
        <v>1646</v>
      </c>
      <c r="Q116" s="26"/>
      <c r="T116" s="26"/>
      <c r="U116" s="26">
        <v>1019</v>
      </c>
      <c r="V116" s="26"/>
    </row>
    <row r="117" spans="1:23">
      <c r="A117" s="1" t="s">
        <v>280</v>
      </c>
      <c r="B117" s="2" t="s">
        <v>134</v>
      </c>
      <c r="C117" s="30">
        <v>0.91500000000000004</v>
      </c>
      <c r="D117" s="31"/>
      <c r="E117" s="23">
        <v>20028</v>
      </c>
      <c r="F117" s="23">
        <v>19650</v>
      </c>
      <c r="G117" s="23">
        <f t="shared" si="6"/>
        <v>-378</v>
      </c>
      <c r="H117" s="24">
        <f t="shared" si="7"/>
        <v>-1.8873576992210903E-2</v>
      </c>
      <c r="J117" s="23">
        <v>12783</v>
      </c>
      <c r="K117" s="23">
        <v>14905</v>
      </c>
      <c r="L117" s="26">
        <f t="shared" si="8"/>
        <v>2122</v>
      </c>
      <c r="M117" s="24">
        <f t="shared" si="9"/>
        <v>0.16600172103575062</v>
      </c>
      <c r="O117" s="28">
        <v>3270</v>
      </c>
      <c r="P117" s="28">
        <v>5272</v>
      </c>
      <c r="Q117" s="28">
        <f t="shared" ref="Q117" si="14">P117-O117</f>
        <v>2002</v>
      </c>
      <c r="R117" s="29">
        <f>(P117-O117)/ABS(O117)</f>
        <v>0.61223241590214073</v>
      </c>
      <c r="T117" s="28">
        <v>2717</v>
      </c>
      <c r="U117" s="28">
        <v>4002</v>
      </c>
      <c r="V117" s="28">
        <f>U117-T117</f>
        <v>1285</v>
      </c>
      <c r="W117" s="29">
        <f>(U117-T117)/ABS(T117)</f>
        <v>0.47294810452705188</v>
      </c>
    </row>
    <row r="118" spans="1:23">
      <c r="A118" s="1" t="s">
        <v>282</v>
      </c>
      <c r="B118" s="2" t="s">
        <v>4</v>
      </c>
      <c r="C118" s="30">
        <v>0.91500000000000004</v>
      </c>
      <c r="D118" s="31"/>
      <c r="E118" s="23">
        <v>4121</v>
      </c>
      <c r="F118" s="23">
        <v>4372</v>
      </c>
      <c r="G118" s="23">
        <f t="shared" si="6"/>
        <v>251</v>
      </c>
      <c r="H118" s="24">
        <f t="shared" si="7"/>
        <v>6.0907546711963113E-2</v>
      </c>
      <c r="J118" s="23">
        <v>2492</v>
      </c>
      <c r="K118" s="23">
        <v>3257</v>
      </c>
      <c r="L118" s="26">
        <f t="shared" si="8"/>
        <v>765</v>
      </c>
      <c r="M118" s="24">
        <f t="shared" si="9"/>
        <v>0.30698234349919745</v>
      </c>
      <c r="O118" s="26"/>
      <c r="P118" s="26">
        <v>1182</v>
      </c>
      <c r="Q118" s="26"/>
      <c r="T118" s="26"/>
      <c r="U118" s="26">
        <v>996</v>
      </c>
      <c r="V118" s="26"/>
    </row>
    <row r="119" spans="1:23">
      <c r="A119" s="1" t="s">
        <v>284</v>
      </c>
      <c r="B119" s="2" t="s">
        <v>186</v>
      </c>
      <c r="C119" s="24">
        <v>0.91500000000000004</v>
      </c>
      <c r="D119" s="25"/>
      <c r="E119" s="23">
        <v>1121</v>
      </c>
      <c r="F119" s="23">
        <v>1306</v>
      </c>
      <c r="G119" s="23">
        <f t="shared" si="6"/>
        <v>185</v>
      </c>
      <c r="H119" s="24">
        <f t="shared" si="7"/>
        <v>0.16503122212310437</v>
      </c>
      <c r="J119" s="23">
        <v>706</v>
      </c>
      <c r="K119" s="23">
        <v>1136</v>
      </c>
      <c r="L119" s="26">
        <f t="shared" si="8"/>
        <v>430</v>
      </c>
      <c r="M119" s="24">
        <f t="shared" si="9"/>
        <v>0.60906515580736542</v>
      </c>
      <c r="O119" s="26"/>
      <c r="P119" s="26">
        <v>298</v>
      </c>
      <c r="Q119" s="26"/>
      <c r="T119" s="26"/>
      <c r="U119" s="26">
        <v>260</v>
      </c>
      <c r="V119" s="26"/>
    </row>
    <row r="120" spans="1:23">
      <c r="A120" s="1" t="s">
        <v>279</v>
      </c>
      <c r="B120" s="2" t="s">
        <v>130</v>
      </c>
      <c r="C120" s="30">
        <v>0.91500000000000004</v>
      </c>
      <c r="D120" s="31"/>
      <c r="E120" s="23"/>
      <c r="F120" s="23"/>
      <c r="G120" s="23"/>
      <c r="J120" s="23">
        <v>1634</v>
      </c>
      <c r="K120" s="23">
        <v>1520</v>
      </c>
      <c r="L120" s="26">
        <f t="shared" si="8"/>
        <v>-114</v>
      </c>
      <c r="M120" s="24">
        <f t="shared" si="9"/>
        <v>-6.9767441860465115E-2</v>
      </c>
      <c r="O120" s="26"/>
      <c r="P120" s="26"/>
      <c r="Q120" s="26"/>
      <c r="T120" s="28">
        <v>488</v>
      </c>
      <c r="U120" s="28">
        <v>491</v>
      </c>
      <c r="V120" s="28">
        <f>U120-T120</f>
        <v>3</v>
      </c>
      <c r="W120" s="29">
        <f>(U120-T120)/ABS(T120)</f>
        <v>6.1475409836065573E-3</v>
      </c>
    </row>
    <row r="121" spans="1:23">
      <c r="A121" s="1" t="s">
        <v>279</v>
      </c>
      <c r="B121" s="2" t="s">
        <v>174</v>
      </c>
      <c r="C121" s="24">
        <v>0.91500000000000004</v>
      </c>
      <c r="D121" s="25"/>
      <c r="E121" s="23">
        <v>3013</v>
      </c>
      <c r="F121" s="23">
        <v>4559</v>
      </c>
      <c r="G121" s="23">
        <f t="shared" si="6"/>
        <v>1546</v>
      </c>
      <c r="H121" s="24">
        <f t="shared" si="7"/>
        <v>0.51310985728509795</v>
      </c>
      <c r="J121" s="23">
        <v>2363</v>
      </c>
      <c r="K121" s="23">
        <v>3324</v>
      </c>
      <c r="L121" s="26">
        <f t="shared" si="8"/>
        <v>961</v>
      </c>
      <c r="M121" s="24">
        <f t="shared" si="9"/>
        <v>0.40668641557342361</v>
      </c>
      <c r="O121" s="26"/>
      <c r="P121" s="26">
        <v>1354</v>
      </c>
      <c r="Q121" s="26"/>
      <c r="T121" s="26"/>
      <c r="U121" s="26">
        <v>1050</v>
      </c>
      <c r="V121" s="26"/>
    </row>
    <row r="122" spans="1:23">
      <c r="A122" s="1" t="s">
        <v>284</v>
      </c>
      <c r="B122" s="2" t="s">
        <v>218</v>
      </c>
      <c r="C122" s="24">
        <v>0.91500000000000004</v>
      </c>
      <c r="D122" s="25"/>
      <c r="E122" s="23">
        <v>1826</v>
      </c>
      <c r="F122" s="23">
        <v>2602</v>
      </c>
      <c r="G122" s="23">
        <f t="shared" si="6"/>
        <v>776</v>
      </c>
      <c r="H122" s="24">
        <f t="shared" si="7"/>
        <v>0.4249726177437021</v>
      </c>
      <c r="J122" s="23">
        <v>1678</v>
      </c>
      <c r="K122" s="23">
        <v>2439</v>
      </c>
      <c r="L122" s="26">
        <f t="shared" si="8"/>
        <v>761</v>
      </c>
      <c r="M122" s="24">
        <f t="shared" si="9"/>
        <v>0.45351609058402859</v>
      </c>
      <c r="O122" s="28">
        <v>490</v>
      </c>
      <c r="P122" s="28">
        <v>962</v>
      </c>
      <c r="Q122" s="28">
        <f t="shared" ref="Q122:Q128" si="15">P122-O122</f>
        <v>472</v>
      </c>
      <c r="R122" s="29">
        <f t="shared" ref="R122:R128" si="16">(P122-O122)/ABS(O122)</f>
        <v>0.96326530612244898</v>
      </c>
      <c r="T122" s="28">
        <v>405</v>
      </c>
      <c r="U122" s="28">
        <v>751</v>
      </c>
      <c r="V122" s="28">
        <f>U122-T122</f>
        <v>346</v>
      </c>
      <c r="W122" s="29">
        <f>(U122-T122)/ABS(T122)</f>
        <v>0.85432098765432096</v>
      </c>
    </row>
    <row r="123" spans="1:23">
      <c r="A123" s="1" t="s">
        <v>279</v>
      </c>
      <c r="B123" s="2" t="s">
        <v>40</v>
      </c>
      <c r="C123" s="30">
        <v>0.91500000000000004</v>
      </c>
      <c r="D123" s="31"/>
      <c r="E123" s="23">
        <v>3124</v>
      </c>
      <c r="F123" s="23">
        <v>3450</v>
      </c>
      <c r="G123" s="23">
        <f t="shared" si="6"/>
        <v>326</v>
      </c>
      <c r="H123" s="24">
        <f t="shared" si="7"/>
        <v>0.10435339308578745</v>
      </c>
      <c r="J123" s="23">
        <v>2679</v>
      </c>
      <c r="K123" s="23">
        <v>2225</v>
      </c>
      <c r="L123" s="26">
        <f t="shared" si="8"/>
        <v>-454</v>
      </c>
      <c r="M123" s="24">
        <f t="shared" si="9"/>
        <v>-0.1694662187383352</v>
      </c>
      <c r="O123" s="28">
        <v>834</v>
      </c>
      <c r="P123" s="28">
        <v>1267</v>
      </c>
      <c r="Q123" s="28">
        <f t="shared" si="15"/>
        <v>433</v>
      </c>
      <c r="R123" s="29">
        <f t="shared" si="16"/>
        <v>0.51918465227817745</v>
      </c>
      <c r="T123" s="28">
        <v>745</v>
      </c>
      <c r="U123" s="28">
        <v>1072</v>
      </c>
      <c r="V123" s="28">
        <f>U123-T123</f>
        <v>327</v>
      </c>
      <c r="W123" s="29">
        <f>(U123-T123)/ABS(T123)</f>
        <v>0.43892617449664428</v>
      </c>
    </row>
    <row r="124" spans="1:23">
      <c r="A124" s="1" t="s">
        <v>279</v>
      </c>
      <c r="B124" s="2" t="s">
        <v>15</v>
      </c>
      <c r="C124" s="30">
        <v>0.91500000000000004</v>
      </c>
      <c r="D124" s="31"/>
      <c r="E124" s="23">
        <v>3757</v>
      </c>
      <c r="F124" s="23">
        <v>5346</v>
      </c>
      <c r="G124" s="23">
        <f t="shared" si="6"/>
        <v>1589</v>
      </c>
      <c r="H124" s="24">
        <f t="shared" si="7"/>
        <v>0.42294383816875164</v>
      </c>
      <c r="J124" s="23">
        <v>2393</v>
      </c>
      <c r="K124" s="23">
        <v>3334</v>
      </c>
      <c r="L124" s="26">
        <f t="shared" si="8"/>
        <v>941</v>
      </c>
      <c r="M124" s="24">
        <f t="shared" si="9"/>
        <v>0.39323025491015462</v>
      </c>
      <c r="O124" s="28">
        <v>197</v>
      </c>
      <c r="P124" s="28">
        <v>904</v>
      </c>
      <c r="Q124" s="28">
        <f t="shared" si="15"/>
        <v>707</v>
      </c>
      <c r="R124" s="29">
        <f t="shared" si="16"/>
        <v>3.5888324873096447</v>
      </c>
      <c r="T124" s="28">
        <v>154</v>
      </c>
      <c r="U124" s="28">
        <v>836</v>
      </c>
      <c r="V124" s="28">
        <f>U124-T124</f>
        <v>682</v>
      </c>
      <c r="W124" s="29">
        <f>(U124-T124)/ABS(T124)</f>
        <v>4.4285714285714288</v>
      </c>
    </row>
    <row r="125" spans="1:23">
      <c r="A125" s="1" t="s">
        <v>277</v>
      </c>
      <c r="B125" s="2" t="s">
        <v>23</v>
      </c>
      <c r="C125" s="30">
        <v>0.91500000000000004</v>
      </c>
      <c r="D125" s="31"/>
      <c r="E125" s="23">
        <v>8563</v>
      </c>
      <c r="F125" s="23">
        <v>11879</v>
      </c>
      <c r="G125" s="23">
        <f t="shared" si="6"/>
        <v>3316</v>
      </c>
      <c r="H125" s="24">
        <f t="shared" si="7"/>
        <v>0.38724746000233562</v>
      </c>
      <c r="J125" s="23">
        <v>3703</v>
      </c>
      <c r="K125" s="23">
        <v>5312</v>
      </c>
      <c r="L125" s="26">
        <f t="shared" si="8"/>
        <v>1609</v>
      </c>
      <c r="M125" s="24">
        <f t="shared" si="9"/>
        <v>0.43451255738590333</v>
      </c>
      <c r="O125" s="28">
        <v>326</v>
      </c>
      <c r="P125" s="28">
        <v>697</v>
      </c>
      <c r="Q125" s="28">
        <f t="shared" si="15"/>
        <v>371</v>
      </c>
      <c r="R125" s="29">
        <f t="shared" si="16"/>
        <v>1.138036809815951</v>
      </c>
      <c r="T125" s="28">
        <v>326</v>
      </c>
      <c r="U125" s="28">
        <v>697</v>
      </c>
      <c r="V125" s="28">
        <f>U125-T125</f>
        <v>371</v>
      </c>
      <c r="W125" s="29">
        <f>(U125-T125)/ABS(T125)</f>
        <v>1.138036809815951</v>
      </c>
    </row>
    <row r="126" spans="1:23">
      <c r="A126" s="1" t="s">
        <v>280</v>
      </c>
      <c r="B126" s="2" t="s">
        <v>243</v>
      </c>
      <c r="C126" s="24">
        <v>0.91500000000000004</v>
      </c>
      <c r="D126" s="25"/>
      <c r="E126" s="23">
        <v>11598</v>
      </c>
      <c r="F126" s="23">
        <v>12677</v>
      </c>
      <c r="G126" s="23">
        <f t="shared" si="6"/>
        <v>1079</v>
      </c>
      <c r="H126" s="24">
        <f t="shared" si="7"/>
        <v>9.3033281600275908E-2</v>
      </c>
      <c r="J126" s="23">
        <v>8107</v>
      </c>
      <c r="K126" s="23">
        <v>8260</v>
      </c>
      <c r="L126" s="26">
        <f t="shared" si="8"/>
        <v>153</v>
      </c>
      <c r="M126" s="24">
        <f t="shared" si="9"/>
        <v>1.8872579252497843E-2</v>
      </c>
      <c r="O126" s="28">
        <v>2758</v>
      </c>
      <c r="P126" s="28">
        <v>4449</v>
      </c>
      <c r="Q126" s="28">
        <f t="shared" si="15"/>
        <v>1691</v>
      </c>
      <c r="R126" s="29">
        <f t="shared" si="16"/>
        <v>0.61312545322697609</v>
      </c>
      <c r="T126" s="28">
        <v>2867</v>
      </c>
      <c r="U126" s="28">
        <v>3080</v>
      </c>
      <c r="V126" s="28">
        <f>U126-T126</f>
        <v>213</v>
      </c>
      <c r="W126" s="29">
        <f>(U126-T126)/ABS(T126)</f>
        <v>7.429368678060691E-2</v>
      </c>
    </row>
    <row r="127" spans="1:23">
      <c r="A127" s="1" t="s">
        <v>282</v>
      </c>
      <c r="B127" s="2" t="s">
        <v>137</v>
      </c>
      <c r="C127" s="30">
        <v>0.91500000000000004</v>
      </c>
      <c r="D127" s="31"/>
      <c r="E127" s="23">
        <v>2217</v>
      </c>
      <c r="F127" s="23">
        <v>2637</v>
      </c>
      <c r="G127" s="23">
        <f t="shared" si="6"/>
        <v>420</v>
      </c>
      <c r="H127" s="24">
        <f t="shared" si="7"/>
        <v>0.18944519621109607</v>
      </c>
      <c r="J127" s="23">
        <v>1658</v>
      </c>
      <c r="K127" s="23">
        <v>2049</v>
      </c>
      <c r="L127" s="26">
        <f t="shared" si="8"/>
        <v>391</v>
      </c>
      <c r="M127" s="24">
        <f t="shared" si="9"/>
        <v>0.23582629674306393</v>
      </c>
      <c r="O127" s="28">
        <v>418</v>
      </c>
      <c r="P127" s="28">
        <v>770</v>
      </c>
      <c r="Q127" s="28">
        <f t="shared" si="15"/>
        <v>352</v>
      </c>
      <c r="R127" s="29">
        <f t="shared" si="16"/>
        <v>0.84210526315789469</v>
      </c>
      <c r="T127" s="26"/>
      <c r="U127" s="26"/>
      <c r="V127" s="26"/>
    </row>
    <row r="128" spans="1:23">
      <c r="A128" s="1" t="s">
        <v>279</v>
      </c>
      <c r="B128" s="2" t="s">
        <v>250</v>
      </c>
      <c r="C128" s="24">
        <v>0.91500000000000004</v>
      </c>
      <c r="D128" s="25"/>
      <c r="E128" s="23">
        <v>3826</v>
      </c>
      <c r="F128" s="23">
        <v>3580</v>
      </c>
      <c r="G128" s="23">
        <f t="shared" si="6"/>
        <v>-246</v>
      </c>
      <c r="H128" s="24">
        <f t="shared" si="7"/>
        <v>-6.4296915838996341E-2</v>
      </c>
      <c r="J128" s="23">
        <v>2813</v>
      </c>
      <c r="K128" s="23">
        <v>2652</v>
      </c>
      <c r="L128" s="26">
        <f t="shared" si="8"/>
        <v>-161</v>
      </c>
      <c r="M128" s="24">
        <f t="shared" si="9"/>
        <v>-5.723426946320654E-2</v>
      </c>
      <c r="O128" s="28">
        <v>790</v>
      </c>
      <c r="P128" s="28">
        <v>995</v>
      </c>
      <c r="Q128" s="28">
        <f t="shared" si="15"/>
        <v>205</v>
      </c>
      <c r="R128" s="29">
        <f t="shared" si="16"/>
        <v>0.25949367088607594</v>
      </c>
      <c r="T128" s="26"/>
      <c r="U128" s="26"/>
      <c r="V128" s="26"/>
    </row>
    <row r="129" spans="1:22">
      <c r="A129" s="1" t="s">
        <v>282</v>
      </c>
      <c r="B129" s="2" t="s">
        <v>208</v>
      </c>
      <c r="C129" s="24">
        <v>0.91500000000000004</v>
      </c>
      <c r="D129" s="25"/>
      <c r="E129" s="23">
        <v>2891</v>
      </c>
      <c r="F129" s="23">
        <v>7756</v>
      </c>
      <c r="G129" s="23">
        <f t="shared" si="6"/>
        <v>4865</v>
      </c>
      <c r="H129" s="24">
        <f t="shared" si="7"/>
        <v>1.6828087167070218</v>
      </c>
      <c r="J129" s="23">
        <v>1371</v>
      </c>
      <c r="K129" s="23">
        <v>3070</v>
      </c>
      <c r="L129" s="26">
        <f t="shared" si="8"/>
        <v>1699</v>
      </c>
      <c r="M129" s="24">
        <f t="shared" si="9"/>
        <v>1.2392414296134209</v>
      </c>
      <c r="O129" s="26"/>
      <c r="P129" s="26"/>
      <c r="Q129" s="26"/>
      <c r="T129" s="26"/>
      <c r="U129" s="26"/>
      <c r="V129" s="26"/>
    </row>
    <row r="130" spans="1:22">
      <c r="A130" s="1" t="s">
        <v>283</v>
      </c>
      <c r="B130" s="2" t="s">
        <v>183</v>
      </c>
      <c r="C130" s="24">
        <v>0.91500000000000004</v>
      </c>
      <c r="D130" s="25"/>
      <c r="E130" s="23">
        <v>8544</v>
      </c>
      <c r="F130" s="23">
        <v>15968</v>
      </c>
      <c r="G130" s="23">
        <f t="shared" si="6"/>
        <v>7424</v>
      </c>
      <c r="H130" s="24">
        <f t="shared" si="7"/>
        <v>0.86891385767790263</v>
      </c>
      <c r="J130" s="23">
        <v>5941</v>
      </c>
      <c r="K130" s="23">
        <v>11249</v>
      </c>
      <c r="L130" s="26">
        <f t="shared" si="8"/>
        <v>5308</v>
      </c>
      <c r="M130" s="24">
        <f t="shared" si="9"/>
        <v>0.89345228076081473</v>
      </c>
      <c r="O130" s="26"/>
      <c r="P130" s="26"/>
      <c r="Q130" s="26"/>
      <c r="T130" s="26"/>
      <c r="U130" s="26"/>
      <c r="V130" s="26"/>
    </row>
    <row r="131" spans="1:22">
      <c r="A131" s="1" t="s">
        <v>278</v>
      </c>
      <c r="B131" s="2" t="s">
        <v>74</v>
      </c>
      <c r="C131" s="30">
        <v>0.91500000000000004</v>
      </c>
      <c r="D131" s="31"/>
      <c r="E131" s="23">
        <v>5218</v>
      </c>
      <c r="F131" s="23">
        <v>9246</v>
      </c>
      <c r="G131" s="23">
        <f t="shared" ref="G131:G194" si="17">F131-E131</f>
        <v>4028</v>
      </c>
      <c r="H131" s="24">
        <f t="shared" ref="H131:H194" si="18">G131/E131</f>
        <v>0.7719432732847834</v>
      </c>
      <c r="J131" s="23">
        <v>4372</v>
      </c>
      <c r="K131" s="23">
        <v>7679</v>
      </c>
      <c r="L131" s="26">
        <f t="shared" si="8"/>
        <v>3307</v>
      </c>
      <c r="M131" s="24">
        <f t="shared" si="9"/>
        <v>0.7564043915827996</v>
      </c>
      <c r="O131" s="26"/>
      <c r="P131" s="26">
        <v>3727</v>
      </c>
      <c r="Q131" s="26"/>
      <c r="T131" s="26"/>
      <c r="U131" s="26">
        <v>3413</v>
      </c>
      <c r="V131" s="26"/>
    </row>
    <row r="132" spans="1:22">
      <c r="A132" s="1" t="s">
        <v>279</v>
      </c>
      <c r="B132" s="2" t="s">
        <v>209</v>
      </c>
      <c r="C132" s="24">
        <v>0.91500000000000004</v>
      </c>
      <c r="D132" s="25"/>
      <c r="E132" s="23">
        <v>2949</v>
      </c>
      <c r="F132" s="23">
        <v>5216</v>
      </c>
      <c r="G132" s="23">
        <f t="shared" si="17"/>
        <v>2267</v>
      </c>
      <c r="H132" s="24">
        <f t="shared" si="18"/>
        <v>0.76873516446252965</v>
      </c>
      <c r="J132" s="23">
        <v>2397</v>
      </c>
      <c r="K132" s="23">
        <v>3969</v>
      </c>
      <c r="L132" s="26">
        <f t="shared" ref="L132:L212" si="19">K132-J132</f>
        <v>1572</v>
      </c>
      <c r="M132" s="24">
        <f t="shared" ref="M132:M212" si="20">L132/J132</f>
        <v>0.65581977471839803</v>
      </c>
      <c r="O132" s="26"/>
      <c r="P132" s="26"/>
      <c r="Q132" s="26"/>
      <c r="T132" s="26"/>
      <c r="U132" s="26"/>
      <c r="V132" s="26"/>
    </row>
    <row r="133" spans="1:22">
      <c r="A133" s="1" t="s">
        <v>284</v>
      </c>
      <c r="B133" s="2" t="s">
        <v>211</v>
      </c>
      <c r="C133" s="24">
        <v>0.91500000000000004</v>
      </c>
      <c r="D133" s="25"/>
      <c r="E133" s="23">
        <v>4595</v>
      </c>
      <c r="F133" s="23">
        <v>6949</v>
      </c>
      <c r="G133" s="23">
        <f t="shared" si="17"/>
        <v>2354</v>
      </c>
      <c r="H133" s="24">
        <f t="shared" si="18"/>
        <v>0.5122959738846572</v>
      </c>
      <c r="J133" s="23">
        <v>3518</v>
      </c>
      <c r="K133" s="23">
        <v>5754</v>
      </c>
      <c r="L133" s="26">
        <f t="shared" si="19"/>
        <v>2236</v>
      </c>
      <c r="M133" s="24">
        <f t="shared" si="20"/>
        <v>0.63558840250142123</v>
      </c>
      <c r="O133" s="26"/>
      <c r="P133" s="26"/>
      <c r="Q133" s="26"/>
      <c r="T133" s="26"/>
      <c r="U133" s="26"/>
      <c r="V133" s="26"/>
    </row>
    <row r="134" spans="1:22">
      <c r="A134" s="1" t="s">
        <v>284</v>
      </c>
      <c r="B134" s="2" t="s">
        <v>129</v>
      </c>
      <c r="C134" s="30">
        <v>0.91500000000000004</v>
      </c>
      <c r="D134" s="31"/>
      <c r="E134" s="23">
        <v>8754</v>
      </c>
      <c r="F134" s="23">
        <v>13564</v>
      </c>
      <c r="G134" s="23">
        <f t="shared" si="17"/>
        <v>4810</v>
      </c>
      <c r="H134" s="24">
        <f t="shared" si="18"/>
        <v>0.54946310258167697</v>
      </c>
      <c r="J134" s="23">
        <v>6251</v>
      </c>
      <c r="K134" s="23">
        <v>10158</v>
      </c>
      <c r="L134" s="26">
        <f t="shared" si="19"/>
        <v>3907</v>
      </c>
      <c r="M134" s="24">
        <f t="shared" si="20"/>
        <v>0.6250199968005119</v>
      </c>
      <c r="O134" s="26"/>
      <c r="P134" s="26"/>
      <c r="Q134" s="26"/>
      <c r="T134" s="26"/>
      <c r="U134" s="26"/>
      <c r="V134" s="26"/>
    </row>
    <row r="135" spans="1:22">
      <c r="A135" s="1" t="s">
        <v>277</v>
      </c>
      <c r="B135" s="2" t="s">
        <v>157</v>
      </c>
      <c r="C135" s="24">
        <v>0.91500000000000004</v>
      </c>
      <c r="D135" s="25"/>
      <c r="E135" s="23">
        <v>4344</v>
      </c>
      <c r="F135" s="23">
        <v>6877</v>
      </c>
      <c r="G135" s="23">
        <f t="shared" si="17"/>
        <v>2533</v>
      </c>
      <c r="H135" s="24">
        <f t="shared" si="18"/>
        <v>0.58310313075506448</v>
      </c>
      <c r="J135" s="23">
        <v>2767</v>
      </c>
      <c r="K135" s="23">
        <v>4431</v>
      </c>
      <c r="L135" s="26">
        <f t="shared" si="19"/>
        <v>1664</v>
      </c>
      <c r="M135" s="24">
        <f t="shared" si="20"/>
        <v>0.60137332851463676</v>
      </c>
      <c r="O135" s="26"/>
      <c r="P135" s="26"/>
      <c r="Q135" s="26"/>
      <c r="T135" s="26"/>
      <c r="U135" s="26"/>
      <c r="V135" s="26"/>
    </row>
    <row r="136" spans="1:22">
      <c r="A136" s="1" t="s">
        <v>279</v>
      </c>
      <c r="B136" s="2" t="s">
        <v>180</v>
      </c>
      <c r="C136" s="24">
        <v>0.91500000000000004</v>
      </c>
      <c r="D136" s="25"/>
      <c r="E136" s="23">
        <v>18782</v>
      </c>
      <c r="F136" s="23">
        <v>31189</v>
      </c>
      <c r="G136" s="23">
        <f t="shared" si="17"/>
        <v>12407</v>
      </c>
      <c r="H136" s="24">
        <f t="shared" si="18"/>
        <v>0.66057927803215843</v>
      </c>
      <c r="J136" s="23">
        <v>14845</v>
      </c>
      <c r="K136" s="23">
        <v>23674</v>
      </c>
      <c r="L136" s="26">
        <f t="shared" si="19"/>
        <v>8829</v>
      </c>
      <c r="M136" s="24">
        <f t="shared" si="20"/>
        <v>0.59474570562478946</v>
      </c>
      <c r="O136" s="26"/>
      <c r="P136" s="26"/>
      <c r="Q136" s="26"/>
      <c r="T136" s="26"/>
      <c r="U136" s="26"/>
      <c r="V136" s="26"/>
    </row>
    <row r="137" spans="1:22">
      <c r="A137" s="1" t="s">
        <v>284</v>
      </c>
      <c r="B137" s="2" t="s">
        <v>14</v>
      </c>
      <c r="C137" s="30">
        <v>0.91500000000000004</v>
      </c>
      <c r="D137" s="31"/>
      <c r="E137" s="23">
        <v>13623</v>
      </c>
      <c r="F137" s="23">
        <v>24023</v>
      </c>
      <c r="G137" s="23">
        <f t="shared" si="17"/>
        <v>10400</v>
      </c>
      <c r="H137" s="24">
        <f t="shared" si="18"/>
        <v>0.76341481318358662</v>
      </c>
      <c r="J137" s="23">
        <v>11546</v>
      </c>
      <c r="K137" s="23">
        <v>18091</v>
      </c>
      <c r="L137" s="26">
        <f t="shared" si="19"/>
        <v>6545</v>
      </c>
      <c r="M137" s="24">
        <f t="shared" si="20"/>
        <v>0.56686298285120384</v>
      </c>
      <c r="O137" s="26"/>
      <c r="P137" s="26"/>
      <c r="Q137" s="26"/>
      <c r="T137" s="26"/>
      <c r="U137" s="26"/>
      <c r="V137" s="26"/>
    </row>
    <row r="138" spans="1:22">
      <c r="A138" s="1" t="s">
        <v>277</v>
      </c>
      <c r="B138" s="2" t="s">
        <v>148</v>
      </c>
      <c r="C138" s="24">
        <v>0.91500000000000004</v>
      </c>
      <c r="D138" s="25"/>
      <c r="E138" s="23">
        <v>3267</v>
      </c>
      <c r="F138" s="23">
        <v>3960</v>
      </c>
      <c r="G138" s="23">
        <f t="shared" si="17"/>
        <v>693</v>
      </c>
      <c r="H138" s="24">
        <f t="shared" si="18"/>
        <v>0.21212121212121213</v>
      </c>
      <c r="J138" s="23">
        <v>2450</v>
      </c>
      <c r="K138" s="23">
        <v>3771</v>
      </c>
      <c r="L138" s="26">
        <f t="shared" si="19"/>
        <v>1321</v>
      </c>
      <c r="M138" s="24">
        <f t="shared" si="20"/>
        <v>0.53918367346938778</v>
      </c>
      <c r="O138" s="26"/>
      <c r="P138" s="26"/>
      <c r="Q138" s="26"/>
      <c r="T138" s="26"/>
      <c r="U138" s="26"/>
      <c r="V138" s="26"/>
    </row>
    <row r="139" spans="1:22">
      <c r="A139" s="1" t="s">
        <v>279</v>
      </c>
      <c r="B139" s="2" t="s">
        <v>30</v>
      </c>
      <c r="C139" s="30">
        <v>0.91500000000000004</v>
      </c>
      <c r="D139" s="31"/>
      <c r="E139" s="23">
        <v>1815</v>
      </c>
      <c r="F139" s="23">
        <v>3172</v>
      </c>
      <c r="G139" s="23">
        <f t="shared" si="17"/>
        <v>1357</v>
      </c>
      <c r="H139" s="24">
        <f t="shared" si="18"/>
        <v>0.74765840220385671</v>
      </c>
      <c r="J139" s="23">
        <v>1554</v>
      </c>
      <c r="K139" s="23">
        <v>2363</v>
      </c>
      <c r="L139" s="26">
        <f t="shared" si="19"/>
        <v>809</v>
      </c>
      <c r="M139" s="24">
        <f t="shared" si="20"/>
        <v>0.52059202059202059</v>
      </c>
      <c r="O139" s="26"/>
      <c r="P139" s="26">
        <v>745</v>
      </c>
      <c r="Q139" s="26"/>
      <c r="T139" s="26"/>
      <c r="U139" s="26">
        <v>629</v>
      </c>
      <c r="V139" s="26"/>
    </row>
    <row r="140" spans="1:22">
      <c r="A140" s="1" t="s">
        <v>279</v>
      </c>
      <c r="B140" s="2" t="s">
        <v>259</v>
      </c>
      <c r="C140" s="24">
        <v>0.91500000000000004</v>
      </c>
      <c r="D140" s="25"/>
      <c r="E140" s="23">
        <v>4639</v>
      </c>
      <c r="F140" s="23">
        <v>6087</v>
      </c>
      <c r="G140" s="23">
        <f t="shared" si="17"/>
        <v>1448</v>
      </c>
      <c r="H140" s="24">
        <f t="shared" si="18"/>
        <v>0.31213623625781417</v>
      </c>
      <c r="J140" s="23">
        <v>3637</v>
      </c>
      <c r="K140" s="23">
        <v>5395</v>
      </c>
      <c r="L140" s="26">
        <f t="shared" si="19"/>
        <v>1758</v>
      </c>
      <c r="M140" s="24">
        <f t="shared" si="20"/>
        <v>0.48336541105306574</v>
      </c>
      <c r="O140" s="26"/>
      <c r="P140" s="26"/>
      <c r="Q140" s="26"/>
      <c r="T140" s="26"/>
      <c r="U140" s="26"/>
      <c r="V140" s="26"/>
    </row>
    <row r="141" spans="1:22">
      <c r="A141" s="1" t="s">
        <v>282</v>
      </c>
      <c r="B141" s="2" t="s">
        <v>57</v>
      </c>
      <c r="C141" s="30">
        <v>0.91500000000000004</v>
      </c>
      <c r="D141" s="31"/>
      <c r="E141" s="23">
        <v>3987</v>
      </c>
      <c r="F141" s="23">
        <v>5841</v>
      </c>
      <c r="G141" s="23">
        <f t="shared" si="17"/>
        <v>1854</v>
      </c>
      <c r="H141" s="24">
        <f t="shared" si="18"/>
        <v>0.4650112866817156</v>
      </c>
      <c r="J141" s="23">
        <v>3454</v>
      </c>
      <c r="K141" s="23">
        <v>5000</v>
      </c>
      <c r="L141" s="26">
        <f t="shared" si="19"/>
        <v>1546</v>
      </c>
      <c r="M141" s="24">
        <f t="shared" si="20"/>
        <v>0.44759698899826289</v>
      </c>
      <c r="O141" s="26"/>
      <c r="P141" s="26"/>
      <c r="Q141" s="26"/>
      <c r="T141" s="26"/>
      <c r="U141" s="26"/>
      <c r="V141" s="26"/>
    </row>
    <row r="142" spans="1:22">
      <c r="A142" s="1" t="s">
        <v>282</v>
      </c>
      <c r="B142" s="2" t="s">
        <v>213</v>
      </c>
      <c r="C142" s="24">
        <v>0.91500000000000004</v>
      </c>
      <c r="D142" s="25"/>
      <c r="E142" s="23">
        <v>8917</v>
      </c>
      <c r="F142" s="23">
        <v>9696</v>
      </c>
      <c r="G142" s="23">
        <f t="shared" si="17"/>
        <v>779</v>
      </c>
      <c r="H142" s="24">
        <f t="shared" si="18"/>
        <v>8.7361220141303125E-2</v>
      </c>
      <c r="J142" s="23">
        <v>3381</v>
      </c>
      <c r="K142" s="23">
        <v>4864</v>
      </c>
      <c r="L142" s="26">
        <f t="shared" si="19"/>
        <v>1483</v>
      </c>
      <c r="M142" s="24">
        <f t="shared" si="20"/>
        <v>0.43862762496302871</v>
      </c>
      <c r="O142" s="26"/>
      <c r="P142" s="26"/>
      <c r="Q142" s="26"/>
      <c r="T142" s="26"/>
      <c r="U142" s="26"/>
      <c r="V142" s="26"/>
    </row>
    <row r="143" spans="1:22">
      <c r="A143" s="1" t="s">
        <v>282</v>
      </c>
      <c r="B143" s="2" t="s">
        <v>175</v>
      </c>
      <c r="C143" s="24">
        <v>0.91500000000000004</v>
      </c>
      <c r="D143" s="25"/>
      <c r="E143" s="23">
        <v>2605</v>
      </c>
      <c r="F143" s="23">
        <v>3676</v>
      </c>
      <c r="G143" s="23">
        <f t="shared" si="17"/>
        <v>1071</v>
      </c>
      <c r="H143" s="24">
        <f t="shared" si="18"/>
        <v>0.4111324376199616</v>
      </c>
      <c r="J143" s="23">
        <v>2050</v>
      </c>
      <c r="K143" s="23">
        <v>2898</v>
      </c>
      <c r="L143" s="26">
        <f t="shared" si="19"/>
        <v>848</v>
      </c>
      <c r="M143" s="24">
        <f t="shared" si="20"/>
        <v>0.41365853658536583</v>
      </c>
      <c r="O143" s="26"/>
      <c r="P143" s="26"/>
      <c r="Q143" s="26"/>
      <c r="T143" s="26"/>
      <c r="U143" s="26"/>
      <c r="V143" s="26"/>
    </row>
    <row r="144" spans="1:22">
      <c r="A144" s="1" t="s">
        <v>279</v>
      </c>
      <c r="B144" s="2" t="s">
        <v>149</v>
      </c>
      <c r="C144" s="24">
        <v>0.91500000000000004</v>
      </c>
      <c r="D144" s="25"/>
      <c r="E144" s="23">
        <v>5960</v>
      </c>
      <c r="F144" s="23">
        <v>8792</v>
      </c>
      <c r="G144" s="23">
        <f t="shared" si="17"/>
        <v>2832</v>
      </c>
      <c r="H144" s="24">
        <f t="shared" si="18"/>
        <v>0.47516778523489933</v>
      </c>
      <c r="J144" s="23">
        <v>4234</v>
      </c>
      <c r="K144" s="23">
        <v>5977</v>
      </c>
      <c r="L144" s="26">
        <f t="shared" si="19"/>
        <v>1743</v>
      </c>
      <c r="M144" s="24">
        <f t="shared" si="20"/>
        <v>0.41166745394426074</v>
      </c>
      <c r="O144" s="26"/>
      <c r="P144" s="26"/>
      <c r="Q144" s="26"/>
      <c r="T144" s="26"/>
      <c r="U144" s="26"/>
      <c r="V144" s="26"/>
    </row>
    <row r="145" spans="1:24">
      <c r="A145" s="1" t="s">
        <v>279</v>
      </c>
      <c r="B145" s="2" t="s">
        <v>29</v>
      </c>
      <c r="C145" s="30">
        <v>0.91500000000000004</v>
      </c>
      <c r="D145" s="31"/>
      <c r="E145" s="23">
        <v>3172</v>
      </c>
      <c r="F145" s="23">
        <v>3605</v>
      </c>
      <c r="G145" s="23">
        <f t="shared" si="17"/>
        <v>433</v>
      </c>
      <c r="H145" s="24">
        <f t="shared" si="18"/>
        <v>0.13650693568726355</v>
      </c>
      <c r="J145" s="23">
        <v>999</v>
      </c>
      <c r="K145" s="23">
        <v>1390</v>
      </c>
      <c r="L145" s="26">
        <f t="shared" si="19"/>
        <v>391</v>
      </c>
      <c r="M145" s="24">
        <f t="shared" si="20"/>
        <v>0.3913913913913914</v>
      </c>
      <c r="O145" s="26"/>
      <c r="P145" s="26">
        <v>573</v>
      </c>
      <c r="Q145" s="26"/>
      <c r="T145" s="26"/>
      <c r="U145" s="26">
        <v>34</v>
      </c>
      <c r="V145" s="26"/>
    </row>
    <row r="146" spans="1:24">
      <c r="A146" s="1" t="s">
        <v>279</v>
      </c>
      <c r="B146" s="2" t="s">
        <v>267</v>
      </c>
      <c r="C146" s="24">
        <v>0.91500000000000004</v>
      </c>
      <c r="D146" s="25"/>
      <c r="E146" s="23">
        <v>3061</v>
      </c>
      <c r="F146" s="23">
        <v>5302</v>
      </c>
      <c r="G146" s="23">
        <f t="shared" si="17"/>
        <v>2241</v>
      </c>
      <c r="H146" s="24">
        <f t="shared" si="18"/>
        <v>0.73211368833714474</v>
      </c>
      <c r="J146" s="23">
        <v>2984</v>
      </c>
      <c r="K146" s="23">
        <v>4107</v>
      </c>
      <c r="L146" s="26">
        <f t="shared" si="19"/>
        <v>1123</v>
      </c>
      <c r="M146" s="24">
        <f t="shared" si="20"/>
        <v>0.37634048257372654</v>
      </c>
      <c r="O146" s="26"/>
      <c r="P146" s="26"/>
      <c r="Q146" s="26"/>
      <c r="T146" s="26"/>
      <c r="U146" s="26"/>
      <c r="V146" s="26"/>
    </row>
    <row r="147" spans="1:24" s="10" customFormat="1">
      <c r="A147" s="1" t="s">
        <v>282</v>
      </c>
      <c r="B147" s="2" t="s">
        <v>142</v>
      </c>
      <c r="C147" s="24">
        <v>0.91500000000000004</v>
      </c>
      <c r="D147" s="25"/>
      <c r="E147" s="23">
        <v>3600</v>
      </c>
      <c r="F147" s="23">
        <v>4976</v>
      </c>
      <c r="G147" s="23">
        <f t="shared" si="17"/>
        <v>1376</v>
      </c>
      <c r="H147" s="24">
        <f t="shared" si="18"/>
        <v>0.38222222222222224</v>
      </c>
      <c r="I147" s="25"/>
      <c r="J147" s="23">
        <v>3105</v>
      </c>
      <c r="K147" s="23">
        <v>4225</v>
      </c>
      <c r="L147" s="26">
        <f t="shared" si="19"/>
        <v>1120</v>
      </c>
      <c r="M147" s="24">
        <f t="shared" si="20"/>
        <v>0.36070853462157809</v>
      </c>
      <c r="N147" s="25"/>
      <c r="O147" s="26"/>
      <c r="P147" s="26"/>
      <c r="Q147" s="26"/>
      <c r="R147" s="24"/>
      <c r="S147" s="25"/>
      <c r="T147" s="26"/>
      <c r="U147" s="26"/>
      <c r="V147" s="26"/>
      <c r="W147" s="24"/>
      <c r="X147" s="25"/>
    </row>
    <row r="148" spans="1:24">
      <c r="A148" s="1" t="s">
        <v>282</v>
      </c>
      <c r="B148" s="2" t="s">
        <v>97</v>
      </c>
      <c r="C148" s="30">
        <v>0.91500000000000004</v>
      </c>
      <c r="D148" s="31"/>
      <c r="E148" s="23">
        <v>3037</v>
      </c>
      <c r="F148" s="23">
        <v>4317</v>
      </c>
      <c r="G148" s="23">
        <f t="shared" si="17"/>
        <v>1280</v>
      </c>
      <c r="H148" s="24">
        <f t="shared" si="18"/>
        <v>0.42146855449456699</v>
      </c>
      <c r="J148" s="23">
        <v>2040</v>
      </c>
      <c r="K148" s="23">
        <v>2770</v>
      </c>
      <c r="L148" s="26">
        <f t="shared" si="19"/>
        <v>730</v>
      </c>
      <c r="M148" s="24">
        <f t="shared" si="20"/>
        <v>0.35784313725490197</v>
      </c>
      <c r="O148" s="26"/>
      <c r="P148" s="26">
        <v>637</v>
      </c>
      <c r="Q148" s="26"/>
      <c r="T148" s="26"/>
      <c r="U148" s="26">
        <v>557</v>
      </c>
      <c r="V148" s="26"/>
    </row>
    <row r="149" spans="1:24">
      <c r="A149" s="1" t="s">
        <v>279</v>
      </c>
      <c r="B149" s="2" t="s">
        <v>260</v>
      </c>
      <c r="C149" s="24">
        <v>0.91500000000000004</v>
      </c>
      <c r="D149" s="25"/>
      <c r="E149" s="23">
        <v>3753</v>
      </c>
      <c r="F149" s="23">
        <v>5294</v>
      </c>
      <c r="G149" s="23">
        <f t="shared" si="17"/>
        <v>1541</v>
      </c>
      <c r="H149" s="24">
        <f t="shared" si="18"/>
        <v>0.41060484945377029</v>
      </c>
      <c r="J149" s="23">
        <v>2965</v>
      </c>
      <c r="K149" s="23">
        <v>3998</v>
      </c>
      <c r="L149" s="26">
        <f t="shared" si="19"/>
        <v>1033</v>
      </c>
      <c r="M149" s="24">
        <f t="shared" si="20"/>
        <v>0.34839797639123105</v>
      </c>
      <c r="O149" s="26"/>
      <c r="P149" s="26"/>
      <c r="Q149" s="26"/>
      <c r="T149" s="26"/>
      <c r="U149" s="26"/>
      <c r="V149" s="26"/>
    </row>
    <row r="150" spans="1:24">
      <c r="A150" s="1" t="s">
        <v>277</v>
      </c>
      <c r="B150" s="2" t="s">
        <v>192</v>
      </c>
      <c r="C150" s="24">
        <v>0.91500000000000004</v>
      </c>
      <c r="D150" s="25"/>
      <c r="E150" s="23">
        <v>5042</v>
      </c>
      <c r="F150" s="23">
        <v>6320</v>
      </c>
      <c r="G150" s="23">
        <f t="shared" si="17"/>
        <v>1278</v>
      </c>
      <c r="H150" s="24">
        <f t="shared" si="18"/>
        <v>0.25347084490281635</v>
      </c>
      <c r="J150" s="23">
        <v>3682</v>
      </c>
      <c r="K150" s="23">
        <v>4908</v>
      </c>
      <c r="L150" s="26">
        <f t="shared" si="19"/>
        <v>1226</v>
      </c>
      <c r="M150" s="24">
        <f t="shared" si="20"/>
        <v>0.3329712112982075</v>
      </c>
      <c r="O150" s="26"/>
      <c r="P150" s="26"/>
      <c r="Q150" s="26"/>
      <c r="T150" s="26"/>
      <c r="U150" s="26"/>
      <c r="V150" s="26"/>
    </row>
    <row r="151" spans="1:24">
      <c r="A151" s="1" t="s">
        <v>284</v>
      </c>
      <c r="B151" s="2" t="s">
        <v>100</v>
      </c>
      <c r="C151" s="30">
        <v>0.91500000000000004</v>
      </c>
      <c r="D151" s="31"/>
      <c r="E151" s="23">
        <v>1974</v>
      </c>
      <c r="F151" s="23">
        <v>3232</v>
      </c>
      <c r="G151" s="23">
        <f t="shared" si="17"/>
        <v>1258</v>
      </c>
      <c r="H151" s="24">
        <f t="shared" si="18"/>
        <v>0.63728470111448832</v>
      </c>
      <c r="J151" s="23">
        <v>1626</v>
      </c>
      <c r="K151" s="23">
        <v>2150</v>
      </c>
      <c r="L151" s="26">
        <f t="shared" si="19"/>
        <v>524</v>
      </c>
      <c r="M151" s="24">
        <f t="shared" si="20"/>
        <v>0.32226322263222634</v>
      </c>
      <c r="O151" s="26"/>
      <c r="P151" s="26"/>
      <c r="Q151" s="26"/>
      <c r="T151" s="26"/>
      <c r="U151" s="26"/>
      <c r="V151" s="26"/>
    </row>
    <row r="152" spans="1:24">
      <c r="A152" s="1" t="s">
        <v>280</v>
      </c>
      <c r="B152" s="2" t="s">
        <v>98</v>
      </c>
      <c r="C152" s="30">
        <v>0.91500000000000004</v>
      </c>
      <c r="D152" s="31"/>
      <c r="E152" s="23">
        <v>16077</v>
      </c>
      <c r="F152" s="23">
        <v>23618</v>
      </c>
      <c r="G152" s="23">
        <f t="shared" si="17"/>
        <v>7541</v>
      </c>
      <c r="H152" s="24">
        <f t="shared" si="18"/>
        <v>0.46905517198482305</v>
      </c>
      <c r="J152" s="23">
        <v>13716</v>
      </c>
      <c r="K152" s="23">
        <v>18082</v>
      </c>
      <c r="L152" s="26">
        <f t="shared" si="19"/>
        <v>4366</v>
      </c>
      <c r="M152" s="24">
        <f t="shared" si="20"/>
        <v>0.31831437736949547</v>
      </c>
      <c r="O152" s="26"/>
      <c r="P152" s="26"/>
      <c r="Q152" s="26"/>
      <c r="T152" s="26"/>
      <c r="U152" s="26"/>
      <c r="V152" s="26"/>
    </row>
    <row r="153" spans="1:24">
      <c r="A153" s="1" t="s">
        <v>277</v>
      </c>
      <c r="B153" s="2" t="s">
        <v>252</v>
      </c>
      <c r="C153" s="24">
        <v>0.91500000000000004</v>
      </c>
      <c r="D153" s="25"/>
      <c r="E153" s="23">
        <v>2124</v>
      </c>
      <c r="F153" s="23">
        <v>2825</v>
      </c>
      <c r="G153" s="23">
        <f t="shared" si="17"/>
        <v>701</v>
      </c>
      <c r="H153" s="24">
        <f t="shared" si="18"/>
        <v>0.3300376647834275</v>
      </c>
      <c r="J153" s="23">
        <v>1577</v>
      </c>
      <c r="K153" s="23">
        <v>2063</v>
      </c>
      <c r="L153" s="26">
        <f t="shared" si="19"/>
        <v>486</v>
      </c>
      <c r="M153" s="24">
        <f t="shared" si="20"/>
        <v>0.30818008877615727</v>
      </c>
      <c r="O153" s="26"/>
      <c r="P153" s="26"/>
      <c r="Q153" s="26"/>
      <c r="T153" s="26"/>
      <c r="U153" s="26"/>
      <c r="V153" s="26"/>
    </row>
    <row r="154" spans="1:24">
      <c r="A154" s="1" t="s">
        <v>277</v>
      </c>
      <c r="B154" s="2" t="s">
        <v>10</v>
      </c>
      <c r="C154" s="30">
        <v>0.91500000000000004</v>
      </c>
      <c r="D154" s="31"/>
      <c r="E154" s="23">
        <v>14316</v>
      </c>
      <c r="F154" s="23">
        <v>20368</v>
      </c>
      <c r="G154" s="23">
        <f t="shared" si="17"/>
        <v>6052</v>
      </c>
      <c r="H154" s="24">
        <f t="shared" si="18"/>
        <v>0.42274378317965911</v>
      </c>
      <c r="J154" s="23">
        <v>10846</v>
      </c>
      <c r="K154" s="23">
        <v>14188</v>
      </c>
      <c r="L154" s="26">
        <f t="shared" si="19"/>
        <v>3342</v>
      </c>
      <c r="M154" s="24">
        <f t="shared" si="20"/>
        <v>0.30813203024156371</v>
      </c>
      <c r="O154" s="26"/>
      <c r="P154" s="26"/>
      <c r="Q154" s="26"/>
      <c r="T154" s="26"/>
      <c r="U154" s="26"/>
      <c r="V154" s="26"/>
    </row>
    <row r="155" spans="1:24">
      <c r="A155" s="1" t="s">
        <v>281</v>
      </c>
      <c r="B155" s="2" t="s">
        <v>13</v>
      </c>
      <c r="C155" s="30">
        <v>0.91500000000000004</v>
      </c>
      <c r="D155" s="31"/>
      <c r="E155" s="23">
        <v>5807</v>
      </c>
      <c r="F155" s="23">
        <v>7944</v>
      </c>
      <c r="G155" s="23">
        <f t="shared" si="17"/>
        <v>2137</v>
      </c>
      <c r="H155" s="24">
        <f t="shared" si="18"/>
        <v>0.36800413294299983</v>
      </c>
      <c r="J155" s="23">
        <v>4926</v>
      </c>
      <c r="K155" s="23">
        <v>6428</v>
      </c>
      <c r="L155" s="26">
        <f t="shared" si="19"/>
        <v>1502</v>
      </c>
      <c r="M155" s="24">
        <f t="shared" si="20"/>
        <v>0.30491270807957777</v>
      </c>
      <c r="O155" s="26"/>
      <c r="P155" s="26"/>
      <c r="Q155" s="26"/>
      <c r="T155" s="26"/>
      <c r="U155" s="26"/>
      <c r="V155" s="26"/>
    </row>
    <row r="156" spans="1:24">
      <c r="A156" s="1" t="s">
        <v>279</v>
      </c>
      <c r="B156" s="2" t="s">
        <v>226</v>
      </c>
      <c r="C156" s="24">
        <v>0.91500000000000004</v>
      </c>
      <c r="D156" s="25"/>
      <c r="E156" s="23">
        <v>4865</v>
      </c>
      <c r="F156" s="23">
        <v>6397</v>
      </c>
      <c r="G156" s="23">
        <f t="shared" si="17"/>
        <v>1532</v>
      </c>
      <c r="H156" s="24">
        <f t="shared" si="18"/>
        <v>0.31490236382322712</v>
      </c>
      <c r="J156" s="23">
        <v>3660</v>
      </c>
      <c r="K156" s="23">
        <v>4737</v>
      </c>
      <c r="L156" s="26">
        <f t="shared" si="19"/>
        <v>1077</v>
      </c>
      <c r="M156" s="24">
        <f t="shared" si="20"/>
        <v>0.29426229508196722</v>
      </c>
      <c r="O156" s="26"/>
      <c r="P156" s="26">
        <v>2300</v>
      </c>
      <c r="Q156" s="26"/>
      <c r="T156" s="26"/>
      <c r="U156" s="26">
        <v>1674</v>
      </c>
      <c r="V156" s="26"/>
    </row>
    <row r="157" spans="1:24">
      <c r="A157" s="1" t="s">
        <v>276</v>
      </c>
      <c r="B157" s="2" t="s">
        <v>128</v>
      </c>
      <c r="C157" s="30">
        <v>0.91500000000000004</v>
      </c>
      <c r="D157" s="31"/>
      <c r="E157" s="23">
        <v>4816</v>
      </c>
      <c r="F157" s="23">
        <v>6036</v>
      </c>
      <c r="G157" s="23">
        <f t="shared" si="17"/>
        <v>1220</v>
      </c>
      <c r="H157" s="24">
        <f t="shared" si="18"/>
        <v>0.25332225913621265</v>
      </c>
      <c r="J157" s="23">
        <v>2695</v>
      </c>
      <c r="K157" s="23">
        <v>3395</v>
      </c>
      <c r="L157" s="26">
        <f t="shared" si="19"/>
        <v>700</v>
      </c>
      <c r="M157" s="24">
        <f t="shared" si="20"/>
        <v>0.25974025974025972</v>
      </c>
      <c r="O157" s="26"/>
      <c r="P157" s="26"/>
      <c r="Q157" s="26"/>
      <c r="T157" s="26"/>
      <c r="U157" s="26"/>
      <c r="V157" s="26"/>
    </row>
    <row r="158" spans="1:24">
      <c r="A158" s="1" t="s">
        <v>281</v>
      </c>
      <c r="B158" s="2" t="s">
        <v>111</v>
      </c>
      <c r="C158" s="30">
        <v>0.91500000000000004</v>
      </c>
      <c r="D158" s="31"/>
      <c r="E158" s="23">
        <v>3355</v>
      </c>
      <c r="F158" s="23">
        <v>4117</v>
      </c>
      <c r="G158" s="23">
        <f t="shared" si="17"/>
        <v>762</v>
      </c>
      <c r="H158" s="24">
        <f t="shared" si="18"/>
        <v>0.227123695976155</v>
      </c>
      <c r="J158" s="23">
        <v>2192</v>
      </c>
      <c r="K158" s="23">
        <v>2757</v>
      </c>
      <c r="L158" s="26">
        <f t="shared" si="19"/>
        <v>565</v>
      </c>
      <c r="M158" s="24">
        <f t="shared" si="20"/>
        <v>0.25775547445255476</v>
      </c>
      <c r="O158" s="26"/>
      <c r="P158" s="26"/>
      <c r="Q158" s="26"/>
      <c r="T158" s="26"/>
      <c r="U158" s="26"/>
      <c r="V158" s="26"/>
    </row>
    <row r="159" spans="1:24">
      <c r="A159" s="1" t="s">
        <v>278</v>
      </c>
      <c r="B159" s="2" t="s">
        <v>50</v>
      </c>
      <c r="C159" s="30">
        <v>0.91500000000000004</v>
      </c>
      <c r="D159" s="31"/>
      <c r="E159" s="23">
        <v>5106</v>
      </c>
      <c r="F159" s="23">
        <v>5692</v>
      </c>
      <c r="G159" s="23">
        <f t="shared" si="17"/>
        <v>586</v>
      </c>
      <c r="H159" s="24">
        <f t="shared" si="18"/>
        <v>0.11476694085389738</v>
      </c>
      <c r="J159" s="23">
        <v>2989</v>
      </c>
      <c r="K159" s="23">
        <v>3706</v>
      </c>
      <c r="L159" s="26">
        <f t="shared" si="19"/>
        <v>717</v>
      </c>
      <c r="M159" s="24">
        <f t="shared" si="20"/>
        <v>0.23987955838072933</v>
      </c>
      <c r="O159" s="26"/>
      <c r="P159" s="26">
        <v>1878</v>
      </c>
      <c r="Q159" s="26"/>
      <c r="T159" s="26"/>
      <c r="U159" s="26">
        <v>979</v>
      </c>
      <c r="V159" s="26"/>
    </row>
    <row r="160" spans="1:24">
      <c r="A160" s="1" t="s">
        <v>278</v>
      </c>
      <c r="B160" s="2" t="s">
        <v>108</v>
      </c>
      <c r="C160" s="30">
        <v>0.91500000000000004</v>
      </c>
      <c r="D160" s="31"/>
      <c r="E160" s="23">
        <v>57015</v>
      </c>
      <c r="F160" s="23">
        <v>73352</v>
      </c>
      <c r="G160" s="23">
        <f t="shared" si="17"/>
        <v>16337</v>
      </c>
      <c r="H160" s="24">
        <f t="shared" si="18"/>
        <v>0.286538630185039</v>
      </c>
      <c r="J160" s="23">
        <v>32718</v>
      </c>
      <c r="K160" s="23">
        <v>40548</v>
      </c>
      <c r="L160" s="26">
        <f t="shared" si="19"/>
        <v>7830</v>
      </c>
      <c r="M160" s="24">
        <f t="shared" si="20"/>
        <v>0.2393178067119017</v>
      </c>
      <c r="O160" s="26"/>
      <c r="P160" s="26">
        <v>27954</v>
      </c>
      <c r="Q160" s="26"/>
      <c r="T160" s="26"/>
      <c r="U160" s="26">
        <v>12330</v>
      </c>
      <c r="V160" s="26"/>
    </row>
    <row r="161" spans="1:24">
      <c r="A161" s="1" t="s">
        <v>279</v>
      </c>
      <c r="B161" s="2" t="s">
        <v>155</v>
      </c>
      <c r="C161" s="24">
        <v>0.91500000000000004</v>
      </c>
      <c r="D161" s="25"/>
      <c r="E161" s="23">
        <v>6821</v>
      </c>
      <c r="F161" s="23">
        <v>8483</v>
      </c>
      <c r="G161" s="23">
        <f t="shared" si="17"/>
        <v>1662</v>
      </c>
      <c r="H161" s="24">
        <f t="shared" si="18"/>
        <v>0.24365928749450227</v>
      </c>
      <c r="J161" s="23">
        <v>5215</v>
      </c>
      <c r="K161" s="23">
        <v>6433</v>
      </c>
      <c r="L161" s="26">
        <f t="shared" si="19"/>
        <v>1218</v>
      </c>
      <c r="M161" s="24">
        <f t="shared" si="20"/>
        <v>0.23355704697986576</v>
      </c>
      <c r="O161" s="26"/>
      <c r="P161" s="26"/>
      <c r="Q161" s="26"/>
      <c r="T161" s="26"/>
      <c r="U161" s="26"/>
      <c r="V161" s="26"/>
    </row>
    <row r="162" spans="1:24">
      <c r="A162" s="1" t="s">
        <v>278</v>
      </c>
      <c r="B162" s="2" t="s">
        <v>152</v>
      </c>
      <c r="C162" s="24">
        <v>0.91500000000000004</v>
      </c>
      <c r="D162" s="25"/>
      <c r="E162" s="23">
        <v>2798</v>
      </c>
      <c r="F162" s="23">
        <v>3356</v>
      </c>
      <c r="G162" s="23">
        <f t="shared" si="17"/>
        <v>558</v>
      </c>
      <c r="H162" s="24">
        <f t="shared" si="18"/>
        <v>0.19942816297355254</v>
      </c>
      <c r="J162" s="23">
        <v>2035</v>
      </c>
      <c r="K162" s="23">
        <v>2502</v>
      </c>
      <c r="L162" s="26">
        <f t="shared" si="19"/>
        <v>467</v>
      </c>
      <c r="M162" s="24">
        <f t="shared" si="20"/>
        <v>0.22948402948402949</v>
      </c>
      <c r="O162" s="26"/>
      <c r="P162" s="26"/>
      <c r="Q162" s="26"/>
      <c r="T162" s="26"/>
      <c r="U162" s="26"/>
      <c r="V162" s="26"/>
    </row>
    <row r="163" spans="1:24">
      <c r="A163" s="1" t="s">
        <v>276</v>
      </c>
      <c r="B163" s="2" t="s">
        <v>308</v>
      </c>
      <c r="C163" s="24">
        <v>0.91500000000000004</v>
      </c>
      <c r="D163" s="25"/>
      <c r="E163" s="23">
        <v>1359</v>
      </c>
      <c r="F163" s="23">
        <v>1717</v>
      </c>
      <c r="G163" s="23">
        <f t="shared" si="17"/>
        <v>358</v>
      </c>
      <c r="H163" s="24">
        <f t="shared" si="18"/>
        <v>0.26342899190581309</v>
      </c>
      <c r="J163" s="23">
        <v>1049</v>
      </c>
      <c r="K163" s="23">
        <v>1287</v>
      </c>
      <c r="L163" s="26">
        <f t="shared" si="19"/>
        <v>238</v>
      </c>
      <c r="M163" s="24">
        <f t="shared" si="20"/>
        <v>0.22688274547187798</v>
      </c>
      <c r="O163" s="26"/>
      <c r="P163" s="26"/>
      <c r="Q163" s="26"/>
      <c r="R163" s="35"/>
      <c r="S163" s="36"/>
      <c r="T163" s="26"/>
      <c r="U163" s="26"/>
      <c r="V163" s="26"/>
      <c r="W163" s="35"/>
      <c r="X163" s="36"/>
    </row>
    <row r="164" spans="1:24">
      <c r="A164" s="1" t="s">
        <v>280</v>
      </c>
      <c r="B164" s="2" t="s">
        <v>223</v>
      </c>
      <c r="C164" s="24">
        <v>0.91500000000000004</v>
      </c>
      <c r="D164" s="25"/>
      <c r="E164" s="23">
        <v>20119</v>
      </c>
      <c r="F164" s="23">
        <v>25319</v>
      </c>
      <c r="G164" s="23">
        <f t="shared" si="17"/>
        <v>5200</v>
      </c>
      <c r="H164" s="24">
        <f t="shared" si="18"/>
        <v>0.25846215020627267</v>
      </c>
      <c r="J164" s="23">
        <v>15858</v>
      </c>
      <c r="K164" s="23">
        <v>19413</v>
      </c>
      <c r="L164" s="26">
        <f t="shared" si="19"/>
        <v>3555</v>
      </c>
      <c r="M164" s="24">
        <f t="shared" si="20"/>
        <v>0.22417707150964813</v>
      </c>
      <c r="O164" s="26"/>
      <c r="P164" s="26"/>
      <c r="Q164" s="26"/>
      <c r="T164" s="26"/>
      <c r="U164" s="26"/>
      <c r="V164" s="26"/>
    </row>
    <row r="165" spans="1:24">
      <c r="A165" s="1" t="s">
        <v>279</v>
      </c>
      <c r="B165" s="2" t="s">
        <v>59</v>
      </c>
      <c r="C165" s="30">
        <v>0.91500000000000004</v>
      </c>
      <c r="D165" s="31"/>
      <c r="E165" s="23">
        <v>1572</v>
      </c>
      <c r="F165" s="23">
        <v>2005</v>
      </c>
      <c r="G165" s="23">
        <f t="shared" si="17"/>
        <v>433</v>
      </c>
      <c r="H165" s="24">
        <f t="shared" si="18"/>
        <v>0.27544529262086515</v>
      </c>
      <c r="J165" s="23">
        <v>1298</v>
      </c>
      <c r="K165" s="23">
        <v>1572</v>
      </c>
      <c r="L165" s="26">
        <f t="shared" si="19"/>
        <v>274</v>
      </c>
      <c r="M165" s="24">
        <f t="shared" si="20"/>
        <v>0.2110939907550077</v>
      </c>
      <c r="O165" s="26"/>
      <c r="P165" s="26"/>
      <c r="Q165" s="26"/>
      <c r="T165" s="26"/>
      <c r="U165" s="26"/>
      <c r="V165" s="26"/>
    </row>
    <row r="166" spans="1:24">
      <c r="A166" s="1" t="s">
        <v>281</v>
      </c>
      <c r="B166" s="2" t="s">
        <v>153</v>
      </c>
      <c r="C166" s="24">
        <v>0.91500000000000004</v>
      </c>
      <c r="D166" s="25"/>
      <c r="E166" s="23">
        <v>79739</v>
      </c>
      <c r="F166" s="23">
        <v>93677</v>
      </c>
      <c r="G166" s="23">
        <f t="shared" si="17"/>
        <v>13938</v>
      </c>
      <c r="H166" s="24">
        <f t="shared" si="18"/>
        <v>0.1747952695669622</v>
      </c>
      <c r="J166" s="23">
        <v>67994</v>
      </c>
      <c r="K166" s="23">
        <v>81648</v>
      </c>
      <c r="L166" s="26">
        <f t="shared" si="19"/>
        <v>13654</v>
      </c>
      <c r="M166" s="24">
        <f t="shared" si="20"/>
        <v>0.20081183633850044</v>
      </c>
      <c r="O166" s="26"/>
      <c r="P166" s="26"/>
      <c r="Q166" s="26"/>
      <c r="T166" s="26"/>
      <c r="U166" s="26"/>
      <c r="V166" s="26"/>
    </row>
    <row r="167" spans="1:24">
      <c r="A167" s="1" t="s">
        <v>283</v>
      </c>
      <c r="B167" s="2" t="s">
        <v>233</v>
      </c>
      <c r="C167" s="24">
        <v>0.91500000000000004</v>
      </c>
      <c r="D167" s="25"/>
      <c r="E167" s="23">
        <v>10001</v>
      </c>
      <c r="F167" s="23">
        <v>11539</v>
      </c>
      <c r="G167" s="23">
        <f t="shared" si="17"/>
        <v>1538</v>
      </c>
      <c r="H167" s="24">
        <f t="shared" si="18"/>
        <v>0.15378462153784622</v>
      </c>
      <c r="J167" s="23">
        <v>7656</v>
      </c>
      <c r="K167" s="23">
        <v>9157</v>
      </c>
      <c r="L167" s="26">
        <f t="shared" si="19"/>
        <v>1501</v>
      </c>
      <c r="M167" s="24">
        <f t="shared" si="20"/>
        <v>0.19605538140020898</v>
      </c>
      <c r="O167" s="26"/>
      <c r="P167" s="26">
        <v>3900</v>
      </c>
      <c r="Q167" s="26"/>
      <c r="T167" s="26"/>
      <c r="U167" s="26">
        <v>3131</v>
      </c>
      <c r="V167" s="26"/>
    </row>
    <row r="168" spans="1:24">
      <c r="A168" s="1" t="s">
        <v>279</v>
      </c>
      <c r="B168" s="2" t="s">
        <v>22</v>
      </c>
      <c r="C168" s="30">
        <v>0.91500000000000004</v>
      </c>
      <c r="D168" s="31"/>
      <c r="E168" s="23">
        <v>9658</v>
      </c>
      <c r="F168" s="23">
        <v>11264</v>
      </c>
      <c r="G168" s="23">
        <f t="shared" si="17"/>
        <v>1606</v>
      </c>
      <c r="H168" s="24">
        <f t="shared" si="18"/>
        <v>0.1662870159453303</v>
      </c>
      <c r="J168" s="23">
        <v>8651</v>
      </c>
      <c r="K168" s="23">
        <v>10123</v>
      </c>
      <c r="L168" s="26">
        <f t="shared" si="19"/>
        <v>1472</v>
      </c>
      <c r="M168" s="24">
        <f t="shared" si="20"/>
        <v>0.17015373945208648</v>
      </c>
      <c r="O168" s="26"/>
      <c r="P168" s="26"/>
      <c r="Q168" s="26"/>
      <c r="T168" s="26"/>
      <c r="U168" s="26"/>
      <c r="V168" s="26"/>
    </row>
    <row r="169" spans="1:24">
      <c r="A169" s="1" t="s">
        <v>276</v>
      </c>
      <c r="B169" s="2" t="s">
        <v>311</v>
      </c>
      <c r="C169" s="24">
        <v>0.91500000000000004</v>
      </c>
      <c r="D169" s="25"/>
      <c r="E169" s="23">
        <v>922</v>
      </c>
      <c r="F169" s="23">
        <v>1069</v>
      </c>
      <c r="G169" s="23">
        <f t="shared" si="17"/>
        <v>147</v>
      </c>
      <c r="H169" s="24">
        <f t="shared" si="18"/>
        <v>0.15943600867678959</v>
      </c>
      <c r="J169" s="23">
        <v>723</v>
      </c>
      <c r="K169" s="23">
        <v>840</v>
      </c>
      <c r="L169" s="26">
        <f t="shared" si="19"/>
        <v>117</v>
      </c>
      <c r="M169" s="24">
        <f t="shared" si="20"/>
        <v>0.16182572614107885</v>
      </c>
      <c r="O169" s="26"/>
      <c r="P169" s="26"/>
      <c r="Q169" s="26"/>
      <c r="T169" s="26"/>
      <c r="U169" s="26"/>
      <c r="V169" s="26"/>
    </row>
    <row r="170" spans="1:24">
      <c r="A170" s="1" t="s">
        <v>276</v>
      </c>
      <c r="B170" s="2" t="s">
        <v>310</v>
      </c>
      <c r="C170" s="24">
        <v>0.91500000000000004</v>
      </c>
      <c r="D170" s="25"/>
      <c r="E170" s="23">
        <v>1389</v>
      </c>
      <c r="F170" s="23">
        <v>1557</v>
      </c>
      <c r="G170" s="23">
        <f t="shared" si="17"/>
        <v>168</v>
      </c>
      <c r="H170" s="24">
        <f t="shared" si="18"/>
        <v>0.12095032397408208</v>
      </c>
      <c r="J170" s="23">
        <v>1052</v>
      </c>
      <c r="K170" s="23">
        <v>1203</v>
      </c>
      <c r="L170" s="26">
        <f t="shared" si="19"/>
        <v>151</v>
      </c>
      <c r="M170" s="24">
        <f t="shared" si="20"/>
        <v>0.14353612167300381</v>
      </c>
      <c r="O170" s="26"/>
      <c r="P170" s="26"/>
      <c r="Q170" s="26"/>
      <c r="T170" s="26"/>
      <c r="U170" s="26"/>
      <c r="V170" s="26"/>
    </row>
    <row r="171" spans="1:24">
      <c r="A171" s="1" t="s">
        <v>282</v>
      </c>
      <c r="B171" s="2" t="s">
        <v>181</v>
      </c>
      <c r="C171" s="30">
        <v>0.91500000000000004</v>
      </c>
      <c r="D171" s="31"/>
      <c r="E171" s="23">
        <v>2460</v>
      </c>
      <c r="F171" s="23">
        <v>2994</v>
      </c>
      <c r="G171" s="23">
        <f t="shared" si="17"/>
        <v>534</v>
      </c>
      <c r="H171" s="24">
        <f t="shared" si="18"/>
        <v>0.21707317073170732</v>
      </c>
      <c r="J171" s="23">
        <v>2059</v>
      </c>
      <c r="K171" s="23">
        <v>2316</v>
      </c>
      <c r="L171" s="26">
        <f t="shared" si="19"/>
        <v>257</v>
      </c>
      <c r="M171" s="24">
        <f t="shared" si="20"/>
        <v>0.12481787275376396</v>
      </c>
      <c r="O171" s="26"/>
      <c r="P171" s="26"/>
      <c r="Q171" s="26"/>
      <c r="T171" s="26"/>
      <c r="U171" s="26"/>
      <c r="V171" s="26"/>
    </row>
    <row r="172" spans="1:24">
      <c r="A172" s="1" t="s">
        <v>277</v>
      </c>
      <c r="B172" s="2" t="s">
        <v>39</v>
      </c>
      <c r="C172" s="30">
        <v>0.91500000000000004</v>
      </c>
      <c r="D172" s="31"/>
      <c r="E172" s="23">
        <v>11107</v>
      </c>
      <c r="F172" s="23">
        <v>13513</v>
      </c>
      <c r="G172" s="23">
        <f t="shared" si="17"/>
        <v>2406</v>
      </c>
      <c r="H172" s="24">
        <f t="shared" si="18"/>
        <v>0.21662014945529845</v>
      </c>
      <c r="J172" s="23">
        <v>3544</v>
      </c>
      <c r="K172" s="23">
        <v>3917</v>
      </c>
      <c r="L172" s="26">
        <f t="shared" si="19"/>
        <v>373</v>
      </c>
      <c r="M172" s="24">
        <f t="shared" si="20"/>
        <v>0.10524830699774267</v>
      </c>
      <c r="O172" s="26"/>
      <c r="P172" s="26"/>
      <c r="Q172" s="26"/>
      <c r="T172" s="26"/>
      <c r="U172" s="26"/>
      <c r="V172" s="26"/>
    </row>
    <row r="173" spans="1:24">
      <c r="A173" s="1" t="s">
        <v>277</v>
      </c>
      <c r="B173" s="2" t="s">
        <v>119</v>
      </c>
      <c r="C173" s="30">
        <v>0.91500000000000004</v>
      </c>
      <c r="D173" s="31"/>
      <c r="E173" s="23">
        <v>5703</v>
      </c>
      <c r="F173" s="23">
        <v>6231</v>
      </c>
      <c r="G173" s="23">
        <f t="shared" si="17"/>
        <v>528</v>
      </c>
      <c r="H173" s="24">
        <f t="shared" si="18"/>
        <v>9.258285113098369E-2</v>
      </c>
      <c r="J173" s="23">
        <v>4506</v>
      </c>
      <c r="K173" s="23">
        <v>4909</v>
      </c>
      <c r="L173" s="26">
        <f t="shared" si="19"/>
        <v>403</v>
      </c>
      <c r="M173" s="24">
        <f t="shared" si="20"/>
        <v>8.9436307146027516E-2</v>
      </c>
      <c r="O173" s="26"/>
      <c r="P173" s="26">
        <v>1348</v>
      </c>
      <c r="Q173" s="26"/>
      <c r="T173" s="26"/>
      <c r="U173" s="26"/>
      <c r="V173" s="26"/>
    </row>
    <row r="174" spans="1:24">
      <c r="A174" s="1" t="s">
        <v>277</v>
      </c>
      <c r="B174" s="2" t="s">
        <v>81</v>
      </c>
      <c r="C174" s="30">
        <v>0.91500000000000004</v>
      </c>
      <c r="D174" s="31"/>
      <c r="E174" s="23">
        <v>2081</v>
      </c>
      <c r="F174" s="23">
        <v>2528</v>
      </c>
      <c r="G174" s="23">
        <f t="shared" si="17"/>
        <v>447</v>
      </c>
      <c r="H174" s="24">
        <f t="shared" si="18"/>
        <v>0.21480057664584334</v>
      </c>
      <c r="J174" s="23">
        <v>1711</v>
      </c>
      <c r="K174" s="23">
        <v>1864</v>
      </c>
      <c r="L174" s="26">
        <f t="shared" si="19"/>
        <v>153</v>
      </c>
      <c r="M174" s="24">
        <f t="shared" si="20"/>
        <v>8.942139099941554E-2</v>
      </c>
      <c r="O174" s="26"/>
      <c r="P174" s="26"/>
      <c r="Q174" s="26"/>
      <c r="T174" s="26"/>
      <c r="U174" s="26"/>
      <c r="V174" s="26"/>
    </row>
    <row r="175" spans="1:24">
      <c r="A175" s="1" t="s">
        <v>277</v>
      </c>
      <c r="B175" s="2" t="s">
        <v>70</v>
      </c>
      <c r="C175" s="30">
        <v>0.91500000000000004</v>
      </c>
      <c r="D175" s="31"/>
      <c r="E175" s="23">
        <v>5231</v>
      </c>
      <c r="F175" s="23">
        <v>5335</v>
      </c>
      <c r="G175" s="23">
        <f t="shared" si="17"/>
        <v>104</v>
      </c>
      <c r="H175" s="24">
        <f t="shared" si="18"/>
        <v>1.9881475817243355E-2</v>
      </c>
      <c r="J175" s="23">
        <v>3975</v>
      </c>
      <c r="K175" s="23">
        <v>4241</v>
      </c>
      <c r="L175" s="26">
        <f t="shared" si="19"/>
        <v>266</v>
      </c>
      <c r="M175" s="24">
        <f t="shared" si="20"/>
        <v>6.6918238993710688E-2</v>
      </c>
      <c r="O175" s="26"/>
      <c r="P175" s="26"/>
      <c r="Q175" s="26"/>
      <c r="T175" s="26"/>
      <c r="U175" s="26"/>
      <c r="V175" s="26"/>
    </row>
    <row r="176" spans="1:24">
      <c r="A176" s="1" t="s">
        <v>279</v>
      </c>
      <c r="B176" s="2" t="s">
        <v>265</v>
      </c>
      <c r="C176" s="30">
        <v>0.91500000000000004</v>
      </c>
      <c r="D176" s="31"/>
      <c r="E176" s="23">
        <v>2223</v>
      </c>
      <c r="F176" s="23">
        <v>2267</v>
      </c>
      <c r="G176" s="23">
        <f t="shared" si="17"/>
        <v>44</v>
      </c>
      <c r="H176" s="24">
        <f t="shared" si="18"/>
        <v>1.9793072424651371E-2</v>
      </c>
      <c r="J176" s="23">
        <v>1267</v>
      </c>
      <c r="K176" s="23">
        <v>1336</v>
      </c>
      <c r="L176" s="26">
        <f t="shared" si="19"/>
        <v>69</v>
      </c>
      <c r="M176" s="24">
        <f t="shared" si="20"/>
        <v>5.4459352801894241E-2</v>
      </c>
      <c r="O176" s="26"/>
      <c r="P176" s="26"/>
      <c r="Q176" s="26"/>
      <c r="T176" s="26"/>
      <c r="U176" s="26"/>
      <c r="V176" s="26"/>
    </row>
    <row r="177" spans="1:24">
      <c r="A177" s="1" t="s">
        <v>279</v>
      </c>
      <c r="B177" s="2" t="s">
        <v>251</v>
      </c>
      <c r="C177" s="24">
        <v>0.91500000000000004</v>
      </c>
      <c r="D177" s="25"/>
      <c r="E177" s="23">
        <v>6486</v>
      </c>
      <c r="F177" s="23">
        <v>8157</v>
      </c>
      <c r="G177" s="23">
        <f t="shared" si="17"/>
        <v>1671</v>
      </c>
      <c r="H177" s="24">
        <f t="shared" si="18"/>
        <v>0.25763182238667898</v>
      </c>
      <c r="J177" s="23">
        <v>4384</v>
      </c>
      <c r="K177" s="23">
        <v>4571</v>
      </c>
      <c r="L177" s="26">
        <f t="shared" si="19"/>
        <v>187</v>
      </c>
      <c r="M177" s="24">
        <f t="shared" si="20"/>
        <v>4.2655109489051095E-2</v>
      </c>
      <c r="O177" s="26"/>
      <c r="P177" s="26"/>
      <c r="Q177" s="26"/>
      <c r="T177" s="26"/>
      <c r="U177" s="26"/>
      <c r="V177" s="26"/>
    </row>
    <row r="178" spans="1:24">
      <c r="A178" s="1" t="s">
        <v>279</v>
      </c>
      <c r="B178" s="2" t="s">
        <v>5</v>
      </c>
      <c r="C178" s="30">
        <v>0.91500000000000004</v>
      </c>
      <c r="D178" s="31"/>
      <c r="E178" s="23">
        <v>3900</v>
      </c>
      <c r="F178" s="23">
        <v>5070</v>
      </c>
      <c r="G178" s="23">
        <f t="shared" si="17"/>
        <v>1170</v>
      </c>
      <c r="H178" s="24">
        <f t="shared" si="18"/>
        <v>0.3</v>
      </c>
      <c r="J178" s="23">
        <v>3767</v>
      </c>
      <c r="K178" s="23">
        <v>3927</v>
      </c>
      <c r="L178" s="26">
        <f t="shared" si="19"/>
        <v>160</v>
      </c>
      <c r="M178" s="24">
        <f t="shared" si="20"/>
        <v>4.2474117334749137E-2</v>
      </c>
      <c r="O178" s="26"/>
      <c r="P178" s="26"/>
      <c r="Q178" s="26"/>
      <c r="T178" s="26"/>
      <c r="U178" s="26"/>
      <c r="V178" s="26"/>
    </row>
    <row r="179" spans="1:24">
      <c r="A179" s="1" t="s">
        <v>278</v>
      </c>
      <c r="B179" s="2" t="s">
        <v>185</v>
      </c>
      <c r="C179" s="24">
        <v>0.91500000000000004</v>
      </c>
      <c r="D179" s="25"/>
      <c r="E179" s="23">
        <v>1706</v>
      </c>
      <c r="F179" s="23">
        <v>1887</v>
      </c>
      <c r="G179" s="23">
        <f t="shared" si="17"/>
        <v>181</v>
      </c>
      <c r="H179" s="24">
        <f t="shared" si="18"/>
        <v>0.10609613130128957</v>
      </c>
      <c r="J179" s="23">
        <v>1497</v>
      </c>
      <c r="K179" s="23">
        <v>1519</v>
      </c>
      <c r="L179" s="26">
        <f t="shared" si="19"/>
        <v>22</v>
      </c>
      <c r="M179" s="24">
        <f t="shared" si="20"/>
        <v>1.4696058784235137E-2</v>
      </c>
      <c r="O179" s="26"/>
      <c r="P179" s="26"/>
      <c r="Q179" s="26"/>
      <c r="T179" s="26"/>
      <c r="U179" s="26"/>
      <c r="V179" s="26"/>
    </row>
    <row r="180" spans="1:24">
      <c r="A180" s="1" t="s">
        <v>281</v>
      </c>
      <c r="B180" s="2" t="s">
        <v>37</v>
      </c>
      <c r="C180" s="30">
        <v>0.91500000000000004</v>
      </c>
      <c r="D180" s="31"/>
      <c r="E180" s="23">
        <v>4231</v>
      </c>
      <c r="F180" s="23">
        <v>5778</v>
      </c>
      <c r="G180" s="23">
        <f t="shared" si="17"/>
        <v>1547</v>
      </c>
      <c r="H180" s="24">
        <f t="shared" si="18"/>
        <v>0.36563460174899554</v>
      </c>
      <c r="J180" s="23">
        <v>3782</v>
      </c>
      <c r="K180" s="23">
        <v>3828</v>
      </c>
      <c r="L180" s="26">
        <f t="shared" si="19"/>
        <v>46</v>
      </c>
      <c r="M180" s="24">
        <f t="shared" si="20"/>
        <v>1.2162876784769964E-2</v>
      </c>
      <c r="O180" s="26"/>
      <c r="P180" s="26"/>
      <c r="Q180" s="26"/>
      <c r="T180" s="26"/>
      <c r="U180" s="26"/>
      <c r="V180" s="26"/>
    </row>
    <row r="181" spans="1:24">
      <c r="A181" s="1" t="s">
        <v>279</v>
      </c>
      <c r="B181" s="2" t="s">
        <v>150</v>
      </c>
      <c r="C181" s="24">
        <v>0.91500000000000004</v>
      </c>
      <c r="D181" s="25"/>
      <c r="E181" s="23">
        <v>1824</v>
      </c>
      <c r="F181" s="23">
        <v>1262</v>
      </c>
      <c r="G181" s="23">
        <f t="shared" si="17"/>
        <v>-562</v>
      </c>
      <c r="H181" s="24">
        <f t="shared" si="18"/>
        <v>-0.30811403508771928</v>
      </c>
      <c r="J181" s="23">
        <v>1084</v>
      </c>
      <c r="K181" s="23">
        <v>1079</v>
      </c>
      <c r="L181" s="26">
        <f t="shared" si="19"/>
        <v>-5</v>
      </c>
      <c r="M181" s="24">
        <f t="shared" si="20"/>
        <v>-4.6125461254612546E-3</v>
      </c>
      <c r="O181" s="26"/>
      <c r="P181" s="26"/>
      <c r="Q181" s="26"/>
      <c r="T181" s="26"/>
      <c r="U181" s="26"/>
      <c r="V181" s="26"/>
    </row>
    <row r="182" spans="1:24">
      <c r="A182" s="1" t="s">
        <v>277</v>
      </c>
      <c r="B182" s="2" t="s">
        <v>154</v>
      </c>
      <c r="C182" s="24">
        <v>0.91500000000000004</v>
      </c>
      <c r="D182" s="25"/>
      <c r="E182" s="23">
        <v>4178</v>
      </c>
      <c r="F182" s="23">
        <v>4861</v>
      </c>
      <c r="G182" s="23">
        <f t="shared" si="17"/>
        <v>683</v>
      </c>
      <c r="H182" s="24">
        <f t="shared" si="18"/>
        <v>0.16347534705600766</v>
      </c>
      <c r="J182" s="23">
        <v>2753</v>
      </c>
      <c r="K182" s="23">
        <v>2671</v>
      </c>
      <c r="L182" s="26">
        <f t="shared" si="19"/>
        <v>-82</v>
      </c>
      <c r="M182" s="24">
        <f t="shared" si="20"/>
        <v>-2.9785688339992736E-2</v>
      </c>
      <c r="O182" s="26"/>
      <c r="P182" s="26">
        <v>1289</v>
      </c>
      <c r="Q182" s="26"/>
      <c r="R182" s="37"/>
      <c r="S182" s="38"/>
      <c r="T182" s="26"/>
      <c r="U182" s="26">
        <v>799</v>
      </c>
      <c r="V182" s="26"/>
      <c r="W182" s="37"/>
      <c r="X182" s="38"/>
    </row>
    <row r="183" spans="1:24">
      <c r="A183" s="1" t="s">
        <v>277</v>
      </c>
      <c r="B183" s="2" t="s">
        <v>127</v>
      </c>
      <c r="C183" s="30">
        <v>0.91500000000000004</v>
      </c>
      <c r="D183" s="31"/>
      <c r="E183" s="23">
        <v>6322</v>
      </c>
      <c r="F183" s="23">
        <v>4353</v>
      </c>
      <c r="G183" s="23">
        <f t="shared" si="17"/>
        <v>-1969</v>
      </c>
      <c r="H183" s="24">
        <f t="shared" si="18"/>
        <v>-0.31145207212907305</v>
      </c>
      <c r="J183" s="23">
        <v>3698</v>
      </c>
      <c r="K183" s="23">
        <v>3177</v>
      </c>
      <c r="L183" s="26">
        <f t="shared" si="19"/>
        <v>-521</v>
      </c>
      <c r="M183" s="24">
        <f t="shared" si="20"/>
        <v>-0.14088696592752839</v>
      </c>
      <c r="O183" s="26"/>
      <c r="P183" s="26"/>
      <c r="Q183" s="26"/>
      <c r="T183" s="26"/>
      <c r="U183" s="26"/>
      <c r="V183" s="26"/>
    </row>
    <row r="184" spans="1:24">
      <c r="A184" s="1" t="s">
        <v>276</v>
      </c>
      <c r="B184" s="2" t="s">
        <v>36</v>
      </c>
      <c r="C184" s="21">
        <v>0.92</v>
      </c>
      <c r="D184" s="22"/>
      <c r="E184" s="23">
        <v>1072</v>
      </c>
      <c r="F184" s="23">
        <v>1165</v>
      </c>
      <c r="G184" s="23">
        <f t="shared" si="17"/>
        <v>93</v>
      </c>
      <c r="H184" s="24">
        <f t="shared" si="18"/>
        <v>8.6753731343283583E-2</v>
      </c>
      <c r="J184" s="23">
        <v>791</v>
      </c>
      <c r="K184" s="23">
        <v>854</v>
      </c>
      <c r="L184" s="26">
        <f t="shared" si="19"/>
        <v>63</v>
      </c>
      <c r="M184" s="24">
        <f t="shared" si="20"/>
        <v>7.9646017699115043E-2</v>
      </c>
      <c r="O184" s="28">
        <v>236</v>
      </c>
      <c r="P184" s="28">
        <v>397</v>
      </c>
      <c r="Q184" s="28">
        <f t="shared" ref="Q184" si="21">P184-O184</f>
        <v>161</v>
      </c>
      <c r="R184" s="29">
        <f>(P184-O184)/ABS(O184)</f>
        <v>0.68220338983050843</v>
      </c>
      <c r="T184" s="28">
        <v>192</v>
      </c>
      <c r="U184" s="28">
        <v>311</v>
      </c>
      <c r="V184" s="28">
        <f>U184-T184</f>
        <v>119</v>
      </c>
      <c r="W184" s="29">
        <f>(U184-T184)/ABS(T184)</f>
        <v>0.61979166666666663</v>
      </c>
    </row>
    <row r="185" spans="1:24">
      <c r="A185" s="1" t="s">
        <v>279</v>
      </c>
      <c r="B185" s="2" t="s">
        <v>147</v>
      </c>
      <c r="C185" s="21">
        <v>0.92</v>
      </c>
      <c r="D185" s="22"/>
      <c r="E185" s="23">
        <v>4794</v>
      </c>
      <c r="F185" s="23">
        <v>7690</v>
      </c>
      <c r="G185" s="23">
        <f t="shared" si="17"/>
        <v>2896</v>
      </c>
      <c r="H185" s="24">
        <f t="shared" si="18"/>
        <v>0.6040884438881936</v>
      </c>
      <c r="J185" s="23">
        <v>3587</v>
      </c>
      <c r="K185" s="23">
        <v>4700</v>
      </c>
      <c r="L185" s="26">
        <f t="shared" si="19"/>
        <v>1113</v>
      </c>
      <c r="M185" s="24">
        <f t="shared" si="20"/>
        <v>0.3102871480345693</v>
      </c>
      <c r="O185" s="26"/>
      <c r="P185" s="26">
        <v>1627</v>
      </c>
      <c r="Q185" s="26"/>
      <c r="T185" s="26"/>
      <c r="U185" s="26">
        <v>1552</v>
      </c>
      <c r="V185" s="26"/>
    </row>
    <row r="186" spans="1:24">
      <c r="A186" s="1" t="s">
        <v>277</v>
      </c>
      <c r="B186" s="2" t="s">
        <v>79</v>
      </c>
      <c r="C186" s="21">
        <v>0.92</v>
      </c>
      <c r="D186" s="22"/>
      <c r="E186" s="23">
        <v>2802</v>
      </c>
      <c r="F186" s="23">
        <v>3611</v>
      </c>
      <c r="G186" s="23">
        <f t="shared" si="17"/>
        <v>809</v>
      </c>
      <c r="H186" s="24">
        <f t="shared" si="18"/>
        <v>0.28872234118486795</v>
      </c>
      <c r="J186" s="23">
        <v>1922</v>
      </c>
      <c r="K186" s="23">
        <v>2326</v>
      </c>
      <c r="L186" s="26">
        <f t="shared" si="19"/>
        <v>404</v>
      </c>
      <c r="M186" s="24">
        <f t="shared" si="20"/>
        <v>0.21019771071800208</v>
      </c>
      <c r="O186" s="26"/>
      <c r="P186" s="26">
        <v>642</v>
      </c>
      <c r="Q186" s="26"/>
      <c r="T186" s="26"/>
      <c r="U186" s="26">
        <v>394</v>
      </c>
      <c r="V186" s="26"/>
    </row>
    <row r="187" spans="1:24">
      <c r="A187" s="1" t="s">
        <v>278</v>
      </c>
      <c r="B187" s="2" t="s">
        <v>106</v>
      </c>
      <c r="C187" s="30">
        <v>0.92500000000000004</v>
      </c>
      <c r="D187" s="31"/>
      <c r="E187" s="23">
        <v>4130</v>
      </c>
      <c r="F187" s="23">
        <v>6009</v>
      </c>
      <c r="G187" s="23">
        <f t="shared" si="17"/>
        <v>1879</v>
      </c>
      <c r="H187" s="24">
        <f t="shared" si="18"/>
        <v>0.4549636803874092</v>
      </c>
      <c r="J187" s="23">
        <v>2613</v>
      </c>
      <c r="K187" s="23">
        <v>3700</v>
      </c>
      <c r="L187" s="26">
        <f t="shared" si="19"/>
        <v>1087</v>
      </c>
      <c r="M187" s="24">
        <f t="shared" si="20"/>
        <v>0.41599693838499807</v>
      </c>
      <c r="O187" s="26"/>
      <c r="P187" s="26"/>
      <c r="Q187" s="26"/>
      <c r="T187" s="26"/>
      <c r="U187" s="26"/>
      <c r="V187" s="26"/>
    </row>
    <row r="188" spans="1:24">
      <c r="A188" s="1" t="s">
        <v>283</v>
      </c>
      <c r="B188" s="2" t="s">
        <v>249</v>
      </c>
      <c r="C188" s="21">
        <v>0.93</v>
      </c>
      <c r="D188" s="22"/>
      <c r="E188" s="23">
        <v>8395</v>
      </c>
      <c r="F188" s="23">
        <v>13107</v>
      </c>
      <c r="G188" s="23">
        <f t="shared" si="17"/>
        <v>4712</v>
      </c>
      <c r="H188" s="24">
        <f t="shared" si="18"/>
        <v>0.56128648004764736</v>
      </c>
      <c r="J188" s="23">
        <v>6820</v>
      </c>
      <c r="K188" s="23">
        <v>10383</v>
      </c>
      <c r="L188" s="26">
        <f t="shared" si="19"/>
        <v>3563</v>
      </c>
      <c r="M188" s="24">
        <f t="shared" si="20"/>
        <v>0.52243401759530794</v>
      </c>
      <c r="O188" s="26"/>
      <c r="P188" s="26">
        <v>3161</v>
      </c>
      <c r="Q188" s="26"/>
      <c r="T188" s="26"/>
      <c r="U188" s="26">
        <v>2550</v>
      </c>
      <c r="V188" s="26"/>
    </row>
    <row r="189" spans="1:24">
      <c r="A189" s="1" t="s">
        <v>277</v>
      </c>
      <c r="B189" s="2" t="s">
        <v>168</v>
      </c>
      <c r="C189" s="21">
        <v>0.94</v>
      </c>
      <c r="D189" s="22"/>
      <c r="E189" s="23">
        <v>3503</v>
      </c>
      <c r="F189" s="23">
        <v>4213</v>
      </c>
      <c r="G189" s="23">
        <f t="shared" si="17"/>
        <v>710</v>
      </c>
      <c r="H189" s="24">
        <f t="shared" si="18"/>
        <v>0.20268341421638594</v>
      </c>
      <c r="J189" s="23">
        <v>2261</v>
      </c>
      <c r="K189" s="23">
        <v>3403</v>
      </c>
      <c r="L189" s="26">
        <f t="shared" si="19"/>
        <v>1142</v>
      </c>
      <c r="M189" s="24">
        <f t="shared" si="20"/>
        <v>0.50508624502432553</v>
      </c>
      <c r="O189" s="26"/>
      <c r="P189" s="26"/>
      <c r="Q189" s="26"/>
      <c r="T189" s="26"/>
      <c r="U189" s="26"/>
      <c r="V189" s="26"/>
    </row>
    <row r="190" spans="1:24">
      <c r="A190" s="1" t="s">
        <v>277</v>
      </c>
      <c r="B190" s="2" t="s">
        <v>178</v>
      </c>
      <c r="C190" s="24">
        <v>0.94499999999999995</v>
      </c>
      <c r="D190" s="25"/>
      <c r="E190" s="23">
        <v>8251</v>
      </c>
      <c r="F190" s="23">
        <v>7147</v>
      </c>
      <c r="G190" s="23">
        <f t="shared" si="17"/>
        <v>-1104</v>
      </c>
      <c r="H190" s="24">
        <f t="shared" si="18"/>
        <v>-0.13380196339837597</v>
      </c>
      <c r="J190" s="23">
        <v>6241</v>
      </c>
      <c r="K190" s="23">
        <v>6461</v>
      </c>
      <c r="L190" s="26">
        <f t="shared" si="19"/>
        <v>220</v>
      </c>
      <c r="M190" s="24">
        <f t="shared" si="20"/>
        <v>3.525076109597821E-2</v>
      </c>
      <c r="O190" s="26"/>
      <c r="P190" s="26"/>
      <c r="Q190" s="26"/>
      <c r="T190" s="26"/>
      <c r="U190" s="26"/>
      <c r="V190" s="26"/>
    </row>
    <row r="191" spans="1:24">
      <c r="A191" s="1" t="s">
        <v>280</v>
      </c>
      <c r="B191" s="2" t="s">
        <v>194</v>
      </c>
      <c r="C191" s="21">
        <v>0.95</v>
      </c>
      <c r="D191" s="22"/>
      <c r="E191" s="23">
        <v>10657</v>
      </c>
      <c r="F191" s="23">
        <v>12553</v>
      </c>
      <c r="G191" s="23">
        <f t="shared" si="17"/>
        <v>1896</v>
      </c>
      <c r="H191" s="24">
        <f t="shared" si="18"/>
        <v>0.17791123205404899</v>
      </c>
      <c r="J191" s="23">
        <v>7195</v>
      </c>
      <c r="K191" s="23">
        <v>9822</v>
      </c>
      <c r="L191" s="26">
        <f t="shared" si="19"/>
        <v>2627</v>
      </c>
      <c r="M191" s="24">
        <f t="shared" si="20"/>
        <v>0.36511466296038914</v>
      </c>
      <c r="O191" s="26"/>
      <c r="P191" s="26">
        <v>978</v>
      </c>
      <c r="Q191" s="26"/>
      <c r="T191" s="26"/>
      <c r="U191" s="26">
        <v>945</v>
      </c>
      <c r="V191" s="26"/>
    </row>
    <row r="192" spans="1:24">
      <c r="A192" s="1" t="s">
        <v>280</v>
      </c>
      <c r="B192" s="2" t="s">
        <v>41</v>
      </c>
      <c r="C192" s="21">
        <v>0.95</v>
      </c>
      <c r="D192" s="22"/>
      <c r="E192" s="23">
        <v>18370</v>
      </c>
      <c r="F192" s="23">
        <v>19437</v>
      </c>
      <c r="G192" s="23">
        <f t="shared" si="17"/>
        <v>1067</v>
      </c>
      <c r="H192" s="24">
        <f t="shared" si="18"/>
        <v>5.8083832335329343E-2</v>
      </c>
      <c r="J192" s="23">
        <v>11884</v>
      </c>
      <c r="K192" s="23">
        <v>12790</v>
      </c>
      <c r="L192" s="26">
        <f t="shared" si="19"/>
        <v>906</v>
      </c>
      <c r="M192" s="24">
        <f t="shared" si="20"/>
        <v>7.6236957253450019E-2</v>
      </c>
      <c r="O192" s="26"/>
      <c r="P192" s="26">
        <v>2602</v>
      </c>
      <c r="Q192" s="26"/>
      <c r="T192" s="26"/>
      <c r="U192" s="26">
        <v>1958</v>
      </c>
      <c r="V192" s="26"/>
    </row>
    <row r="193" spans="1:24">
      <c r="A193" s="1" t="s">
        <v>277</v>
      </c>
      <c r="B193" s="2" t="s">
        <v>182</v>
      </c>
      <c r="C193" s="21">
        <v>0.95</v>
      </c>
      <c r="D193" s="22"/>
      <c r="E193" s="23">
        <v>4385</v>
      </c>
      <c r="F193" s="23">
        <v>5388</v>
      </c>
      <c r="G193" s="23">
        <f t="shared" si="17"/>
        <v>1003</v>
      </c>
      <c r="H193" s="24">
        <f t="shared" si="18"/>
        <v>0.22873432155074117</v>
      </c>
      <c r="J193" s="23">
        <v>3122</v>
      </c>
      <c r="K193" s="23">
        <v>4101</v>
      </c>
      <c r="L193" s="26">
        <f t="shared" si="19"/>
        <v>979</v>
      </c>
      <c r="M193" s="24">
        <f t="shared" si="20"/>
        <v>0.31358103779628443</v>
      </c>
      <c r="O193" s="26"/>
      <c r="P193" s="26"/>
      <c r="Q193" s="26"/>
      <c r="T193" s="26"/>
      <c r="U193" s="26"/>
      <c r="V193" s="26"/>
    </row>
    <row r="194" spans="1:24">
      <c r="A194" s="1" t="s">
        <v>279</v>
      </c>
      <c r="B194" s="2" t="s">
        <v>7</v>
      </c>
      <c r="C194" s="21">
        <v>0.95</v>
      </c>
      <c r="D194" s="22"/>
      <c r="E194" s="23">
        <v>2907</v>
      </c>
      <c r="F194" s="23">
        <v>3075</v>
      </c>
      <c r="G194" s="23">
        <f t="shared" si="17"/>
        <v>168</v>
      </c>
      <c r="H194" s="24">
        <f t="shared" si="18"/>
        <v>5.7791537667698657E-2</v>
      </c>
      <c r="J194" s="23">
        <v>2205</v>
      </c>
      <c r="K194" s="23">
        <v>2302</v>
      </c>
      <c r="L194" s="26">
        <f t="shared" si="19"/>
        <v>97</v>
      </c>
      <c r="M194" s="24">
        <f t="shared" si="20"/>
        <v>4.3990929705215419E-2</v>
      </c>
      <c r="O194" s="26"/>
      <c r="P194" s="26"/>
      <c r="Q194" s="26"/>
      <c r="T194" s="26"/>
      <c r="U194" s="26"/>
      <c r="V194" s="26"/>
    </row>
    <row r="195" spans="1:24">
      <c r="A195" s="10" t="s">
        <v>278</v>
      </c>
      <c r="B195" s="2" t="s">
        <v>212</v>
      </c>
      <c r="C195" s="45" t="s">
        <v>271</v>
      </c>
      <c r="D195" s="38"/>
      <c r="E195" s="23">
        <v>8947</v>
      </c>
      <c r="F195" s="23">
        <v>9492</v>
      </c>
      <c r="G195" s="23">
        <f t="shared" ref="G195:G207" si="22">F195-E195</f>
        <v>545</v>
      </c>
      <c r="H195" s="24">
        <f t="shared" ref="H195:H207" si="23">G195/E195</f>
        <v>6.09142729406505E-2</v>
      </c>
      <c r="J195" s="23">
        <v>7561</v>
      </c>
      <c r="K195" s="23">
        <v>8147</v>
      </c>
      <c r="L195" s="26">
        <f t="shared" si="19"/>
        <v>586</v>
      </c>
      <c r="M195" s="24">
        <f t="shared" si="20"/>
        <v>7.7502975796852266E-2</v>
      </c>
      <c r="N195" s="38"/>
      <c r="O195" s="26"/>
      <c r="P195" s="26"/>
      <c r="Q195" s="26"/>
      <c r="R195" s="37"/>
      <c r="S195" s="38"/>
      <c r="T195" s="26"/>
      <c r="U195" s="26"/>
      <c r="V195" s="26"/>
      <c r="W195" s="37"/>
      <c r="X195" s="38"/>
    </row>
    <row r="196" spans="1:24">
      <c r="A196" s="10" t="s">
        <v>278</v>
      </c>
      <c r="B196" s="2" t="s">
        <v>204</v>
      </c>
      <c r="C196" s="46" t="s">
        <v>238</v>
      </c>
      <c r="D196" s="42"/>
      <c r="E196" s="23">
        <v>13457</v>
      </c>
      <c r="F196" s="23">
        <v>15797</v>
      </c>
      <c r="G196" s="23">
        <f t="shared" si="22"/>
        <v>2340</v>
      </c>
      <c r="H196" s="24">
        <f t="shared" si="23"/>
        <v>0.17388719625473731</v>
      </c>
      <c r="J196" s="23">
        <v>10485</v>
      </c>
      <c r="K196" s="23">
        <v>12422</v>
      </c>
      <c r="L196" s="26">
        <f t="shared" si="19"/>
        <v>1937</v>
      </c>
      <c r="M196" s="24">
        <f t="shared" si="20"/>
        <v>0.18474010491177872</v>
      </c>
      <c r="O196" s="26"/>
      <c r="P196" s="26"/>
      <c r="Q196" s="26"/>
      <c r="R196" s="37"/>
      <c r="S196" s="38"/>
      <c r="T196" s="26"/>
      <c r="U196" s="26"/>
      <c r="V196" s="26"/>
      <c r="W196" s="37"/>
      <c r="X196" s="38"/>
    </row>
    <row r="197" spans="1:24">
      <c r="A197" s="1" t="s">
        <v>278</v>
      </c>
      <c r="B197" s="2" t="s">
        <v>220</v>
      </c>
      <c r="C197" s="47" t="s">
        <v>238</v>
      </c>
      <c r="E197" s="23">
        <v>10279</v>
      </c>
      <c r="F197" s="23">
        <v>11019</v>
      </c>
      <c r="G197" s="23">
        <f t="shared" si="22"/>
        <v>740</v>
      </c>
      <c r="H197" s="24">
        <f t="shared" si="23"/>
        <v>7.199143885591984E-2</v>
      </c>
      <c r="J197" s="23">
        <v>6027</v>
      </c>
      <c r="K197" s="23">
        <v>5942</v>
      </c>
      <c r="L197" s="26">
        <f t="shared" si="19"/>
        <v>-85</v>
      </c>
      <c r="M197" s="24">
        <f t="shared" si="20"/>
        <v>-1.410320225651236E-2</v>
      </c>
      <c r="O197" s="26"/>
      <c r="P197" s="26"/>
      <c r="Q197" s="26"/>
      <c r="T197" s="26"/>
      <c r="U197" s="26"/>
      <c r="V197" s="26"/>
    </row>
    <row r="198" spans="1:24">
      <c r="A198" s="1" t="s">
        <v>281</v>
      </c>
      <c r="B198" s="2" t="s">
        <v>314</v>
      </c>
      <c r="C198" s="48" t="s">
        <v>316</v>
      </c>
      <c r="E198" s="23">
        <v>19948</v>
      </c>
      <c r="F198" s="23">
        <v>18571</v>
      </c>
      <c r="G198" s="23">
        <f t="shared" si="22"/>
        <v>-1377</v>
      </c>
      <c r="H198" s="24">
        <f t="shared" si="23"/>
        <v>-6.902947663926208E-2</v>
      </c>
      <c r="J198" s="26">
        <v>15034</v>
      </c>
      <c r="K198" s="26">
        <v>19207</v>
      </c>
      <c r="L198" s="26">
        <f t="shared" si="19"/>
        <v>4173</v>
      </c>
      <c r="M198" s="24">
        <f t="shared" si="20"/>
        <v>0.27757083943062394</v>
      </c>
      <c r="O198" s="49">
        <v>3315</v>
      </c>
      <c r="P198" s="49">
        <v>3900</v>
      </c>
      <c r="Q198" s="28">
        <f t="shared" ref="Q198:Q200" si="24">P198-O198</f>
        <v>585</v>
      </c>
      <c r="R198" s="50">
        <f>(P198-O198)/ABS(O198)</f>
        <v>0.17647058823529413</v>
      </c>
      <c r="T198" s="49">
        <v>4209</v>
      </c>
      <c r="U198" s="49">
        <v>4341</v>
      </c>
      <c r="V198" s="28">
        <f>U198-T198</f>
        <v>132</v>
      </c>
      <c r="W198" s="50">
        <f>(U198-T198)/ABS(T198)</f>
        <v>3.1361368496079831E-2</v>
      </c>
    </row>
    <row r="199" spans="1:24">
      <c r="A199" s="1" t="s">
        <v>277</v>
      </c>
      <c r="B199" s="2" t="s">
        <v>122</v>
      </c>
      <c r="C199" s="48" t="s">
        <v>237</v>
      </c>
      <c r="D199" s="22"/>
      <c r="E199" s="23">
        <v>1714</v>
      </c>
      <c r="F199" s="23">
        <v>1939</v>
      </c>
      <c r="G199" s="23">
        <f t="shared" si="22"/>
        <v>225</v>
      </c>
      <c r="H199" s="24">
        <f t="shared" si="23"/>
        <v>0.13127187864644108</v>
      </c>
      <c r="J199" s="23">
        <v>1289</v>
      </c>
      <c r="K199" s="23">
        <v>1326</v>
      </c>
      <c r="L199" s="26">
        <f t="shared" si="19"/>
        <v>37</v>
      </c>
      <c r="M199" s="24">
        <f t="shared" si="20"/>
        <v>2.8704422032583398E-2</v>
      </c>
      <c r="O199" s="26"/>
      <c r="P199" s="26">
        <v>316</v>
      </c>
      <c r="Q199" s="26"/>
      <c r="T199" s="26"/>
      <c r="U199" s="26">
        <v>291</v>
      </c>
      <c r="V199" s="26"/>
    </row>
    <row r="200" spans="1:24">
      <c r="A200" s="1" t="s">
        <v>277</v>
      </c>
      <c r="B200" s="2" t="s">
        <v>125</v>
      </c>
      <c r="C200" s="48" t="s">
        <v>237</v>
      </c>
      <c r="D200" s="22"/>
      <c r="E200" s="23">
        <v>1963</v>
      </c>
      <c r="F200" s="23">
        <v>2582</v>
      </c>
      <c r="G200" s="23">
        <f t="shared" si="22"/>
        <v>619</v>
      </c>
      <c r="H200" s="24">
        <f t="shared" si="23"/>
        <v>0.31533367294956699</v>
      </c>
      <c r="J200" s="23">
        <v>1348</v>
      </c>
      <c r="K200" s="23">
        <v>1635</v>
      </c>
      <c r="L200" s="26">
        <f t="shared" si="19"/>
        <v>287</v>
      </c>
      <c r="M200" s="24">
        <f t="shared" si="20"/>
        <v>0.2129080118694362</v>
      </c>
      <c r="O200" s="28">
        <v>502</v>
      </c>
      <c r="P200" s="28">
        <v>679</v>
      </c>
      <c r="Q200" s="28">
        <f t="shared" si="24"/>
        <v>177</v>
      </c>
      <c r="R200" s="29">
        <f>(P200-O200)/ABS(O200)</f>
        <v>0.35258964143426297</v>
      </c>
      <c r="T200" s="28">
        <v>390</v>
      </c>
      <c r="U200" s="28">
        <v>467</v>
      </c>
      <c r="V200" s="28">
        <f>U200-T200</f>
        <v>77</v>
      </c>
      <c r="W200" s="29">
        <f>(U200-T200)/ABS(T200)</f>
        <v>0.19743589743589743</v>
      </c>
    </row>
    <row r="201" spans="1:24">
      <c r="A201" s="1" t="s">
        <v>282</v>
      </c>
      <c r="B201" s="2" t="s">
        <v>235</v>
      </c>
      <c r="C201" s="48" t="s">
        <v>237</v>
      </c>
      <c r="D201" s="22"/>
      <c r="E201" s="23">
        <v>1717</v>
      </c>
      <c r="F201" s="23">
        <v>2740</v>
      </c>
      <c r="G201" s="23">
        <f t="shared" si="22"/>
        <v>1023</v>
      </c>
      <c r="H201" s="24">
        <f t="shared" si="23"/>
        <v>0.59580663948747814</v>
      </c>
      <c r="J201" s="23">
        <v>1425</v>
      </c>
      <c r="K201" s="23">
        <v>2000</v>
      </c>
      <c r="L201" s="26">
        <f t="shared" si="19"/>
        <v>575</v>
      </c>
      <c r="M201" s="24">
        <f t="shared" si="20"/>
        <v>0.40350877192982454</v>
      </c>
      <c r="O201" s="26"/>
      <c r="P201" s="26">
        <v>611</v>
      </c>
      <c r="Q201" s="26"/>
      <c r="T201" s="26"/>
      <c r="U201" s="26">
        <v>512</v>
      </c>
      <c r="V201" s="26"/>
    </row>
    <row r="202" spans="1:24">
      <c r="A202" s="10" t="s">
        <v>278</v>
      </c>
      <c r="B202" s="2" t="s">
        <v>214</v>
      </c>
      <c r="C202" s="48" t="s">
        <v>237</v>
      </c>
      <c r="D202" s="22"/>
      <c r="E202" s="23">
        <v>13726</v>
      </c>
      <c r="F202" s="23">
        <v>15599</v>
      </c>
      <c r="G202" s="23">
        <f t="shared" si="22"/>
        <v>1873</v>
      </c>
      <c r="H202" s="24">
        <f t="shared" si="23"/>
        <v>0.1364563601923357</v>
      </c>
      <c r="J202" s="23">
        <v>11138</v>
      </c>
      <c r="K202" s="23">
        <v>12681</v>
      </c>
      <c r="L202" s="26">
        <f t="shared" si="19"/>
        <v>1543</v>
      </c>
      <c r="M202" s="24">
        <f t="shared" si="20"/>
        <v>0.13853474591488599</v>
      </c>
      <c r="O202" s="26"/>
      <c r="P202" s="26">
        <v>3857</v>
      </c>
      <c r="Q202" s="26"/>
      <c r="T202" s="26"/>
      <c r="U202" s="26">
        <v>3259</v>
      </c>
      <c r="V202" s="26"/>
    </row>
    <row r="203" spans="1:24">
      <c r="A203" s="1" t="s">
        <v>278</v>
      </c>
      <c r="B203" s="2" t="s">
        <v>309</v>
      </c>
      <c r="C203" s="47" t="s">
        <v>237</v>
      </c>
      <c r="E203" s="23">
        <v>9858</v>
      </c>
      <c r="F203" s="23">
        <v>10497</v>
      </c>
      <c r="G203" s="23">
        <f t="shared" si="22"/>
        <v>639</v>
      </c>
      <c r="H203" s="24">
        <f t="shared" si="23"/>
        <v>6.4820450395617776E-2</v>
      </c>
      <c r="J203" s="23">
        <v>7202</v>
      </c>
      <c r="K203" s="23">
        <v>8146</v>
      </c>
      <c r="L203" s="26">
        <f t="shared" si="19"/>
        <v>944</v>
      </c>
      <c r="M203" s="24">
        <f t="shared" si="20"/>
        <v>0.13107470147181338</v>
      </c>
      <c r="O203" s="26"/>
      <c r="P203" s="26"/>
      <c r="Q203" s="26"/>
      <c r="T203" s="26"/>
      <c r="U203" s="26"/>
      <c r="V203" s="26"/>
    </row>
    <row r="204" spans="1:24">
      <c r="A204" s="1" t="s">
        <v>277</v>
      </c>
      <c r="B204" s="2" t="s">
        <v>144</v>
      </c>
      <c r="C204" s="48" t="s">
        <v>237</v>
      </c>
      <c r="D204" s="22"/>
      <c r="E204" s="23">
        <v>3293</v>
      </c>
      <c r="F204" s="23">
        <v>3255</v>
      </c>
      <c r="G204" s="23">
        <f t="shared" si="22"/>
        <v>-38</v>
      </c>
      <c r="H204" s="24">
        <f t="shared" si="23"/>
        <v>-1.1539629517157608E-2</v>
      </c>
      <c r="J204" s="23">
        <v>2293</v>
      </c>
      <c r="K204" s="23">
        <v>2479</v>
      </c>
      <c r="L204" s="26">
        <f t="shared" si="19"/>
        <v>186</v>
      </c>
      <c r="M204" s="24">
        <f t="shared" si="20"/>
        <v>8.1116441343218493E-2</v>
      </c>
      <c r="O204" s="26"/>
      <c r="P204" s="26"/>
      <c r="Q204" s="26"/>
      <c r="T204" s="26"/>
      <c r="U204" s="26"/>
      <c r="V204" s="26"/>
    </row>
    <row r="205" spans="1:24">
      <c r="A205" s="1" t="s">
        <v>277</v>
      </c>
      <c r="B205" s="2" t="s">
        <v>189</v>
      </c>
      <c r="C205" s="48" t="s">
        <v>237</v>
      </c>
      <c r="D205" s="22"/>
      <c r="E205" s="23">
        <v>5102</v>
      </c>
      <c r="F205" s="23">
        <v>6028</v>
      </c>
      <c r="G205" s="23">
        <f t="shared" si="22"/>
        <v>926</v>
      </c>
      <c r="H205" s="24">
        <f t="shared" si="23"/>
        <v>0.18149745197961584</v>
      </c>
      <c r="J205" s="23">
        <v>3995</v>
      </c>
      <c r="K205" s="23">
        <v>3998</v>
      </c>
      <c r="L205" s="26">
        <f t="shared" si="19"/>
        <v>3</v>
      </c>
      <c r="M205" s="24">
        <f t="shared" si="20"/>
        <v>7.5093867334167705E-4</v>
      </c>
      <c r="O205" s="26"/>
      <c r="P205" s="26"/>
      <c r="Q205" s="26"/>
      <c r="R205" s="37"/>
      <c r="S205" s="38"/>
      <c r="T205" s="26"/>
      <c r="U205" s="26"/>
      <c r="V205" s="26"/>
      <c r="W205" s="37"/>
      <c r="X205" s="38"/>
    </row>
    <row r="206" spans="1:24">
      <c r="A206" s="1" t="s">
        <v>280</v>
      </c>
      <c r="B206" s="2" t="s">
        <v>54</v>
      </c>
      <c r="C206" s="51" t="s">
        <v>184</v>
      </c>
      <c r="D206" s="40"/>
      <c r="E206" s="23">
        <v>5822</v>
      </c>
      <c r="F206" s="23">
        <v>7427</v>
      </c>
      <c r="G206" s="23">
        <f t="shared" si="22"/>
        <v>1605</v>
      </c>
      <c r="H206" s="24">
        <f t="shared" si="23"/>
        <v>0.27567846100996224</v>
      </c>
      <c r="J206" s="23">
        <v>4416</v>
      </c>
      <c r="K206" s="23">
        <v>5779</v>
      </c>
      <c r="L206" s="26">
        <f t="shared" si="19"/>
        <v>1363</v>
      </c>
      <c r="M206" s="24">
        <f t="shared" si="20"/>
        <v>0.30865036231884058</v>
      </c>
      <c r="O206" s="26"/>
      <c r="P206" s="26">
        <v>2183</v>
      </c>
      <c r="Q206" s="26"/>
      <c r="T206" s="26"/>
      <c r="U206" s="26">
        <v>1938</v>
      </c>
      <c r="V206" s="26"/>
    </row>
    <row r="207" spans="1:24">
      <c r="A207" s="1" t="s">
        <v>278</v>
      </c>
      <c r="B207" s="2" t="s">
        <v>227</v>
      </c>
      <c r="C207" s="52" t="s">
        <v>184</v>
      </c>
      <c r="D207" s="53"/>
      <c r="E207" s="23">
        <v>3280</v>
      </c>
      <c r="F207" s="23">
        <v>4236</v>
      </c>
      <c r="G207" s="23">
        <f t="shared" si="22"/>
        <v>956</v>
      </c>
      <c r="H207" s="24">
        <f t="shared" si="23"/>
        <v>0.29146341463414632</v>
      </c>
      <c r="J207" s="23">
        <v>2074</v>
      </c>
      <c r="K207" s="23">
        <v>3246</v>
      </c>
      <c r="L207" s="26">
        <f t="shared" si="19"/>
        <v>1172</v>
      </c>
      <c r="M207" s="24">
        <f t="shared" si="20"/>
        <v>0.56509161041465772</v>
      </c>
      <c r="O207" s="26"/>
      <c r="P207" s="26"/>
      <c r="Q207" s="26"/>
      <c r="R207" s="43"/>
      <c r="S207" s="44"/>
      <c r="T207" s="26"/>
      <c r="U207" s="26"/>
      <c r="V207" s="26"/>
      <c r="W207" s="43"/>
      <c r="X207" s="44"/>
    </row>
    <row r="208" spans="1:24">
      <c r="C208" s="21"/>
      <c r="D208" s="22"/>
      <c r="E208" s="23"/>
      <c r="F208" s="23"/>
      <c r="G208" s="23"/>
      <c r="J208" s="23"/>
      <c r="K208" s="23"/>
      <c r="L208" s="26"/>
      <c r="O208" s="26"/>
      <c r="P208" s="26"/>
      <c r="Q208" s="26"/>
      <c r="T208" s="26"/>
      <c r="U208" s="26"/>
      <c r="V208" s="26"/>
    </row>
    <row r="209" spans="1:24" s="59" customFormat="1">
      <c r="A209" s="55" t="s">
        <v>334</v>
      </c>
      <c r="B209" s="55"/>
      <c r="C209" s="22"/>
      <c r="D209" s="22"/>
      <c r="E209" s="56">
        <f>SUM(E2:E207)</f>
        <v>1854997</v>
      </c>
      <c r="F209" s="56">
        <f t="shared" ref="F209:G209" si="25">SUM(F2:F207)</f>
        <v>2406781</v>
      </c>
      <c r="G209" s="56">
        <f t="shared" si="25"/>
        <v>551784</v>
      </c>
      <c r="H209" s="25">
        <f>G209/E209</f>
        <v>0.29745816300511535</v>
      </c>
      <c r="I209" s="25"/>
      <c r="J209" s="56">
        <f>SUM(J2:J207)</f>
        <v>1347461</v>
      </c>
      <c r="K209" s="56">
        <f t="shared" ref="K209:L209" si="26">SUM(K2:K207)</f>
        <v>1817720</v>
      </c>
      <c r="L209" s="56">
        <f t="shared" si="26"/>
        <v>470259</v>
      </c>
      <c r="M209" s="25">
        <f>L209/J209</f>
        <v>0.34899637169461678</v>
      </c>
      <c r="N209" s="25"/>
      <c r="O209" s="57">
        <f>O3+O6+O11+O12+O15+O16+O39+O43+O44+O45+O46+O50+O52+O53+O54+O95+O100+O103+O104+SUM(O106:O109)+O111+O112+O115+O117+SUM(O122:O128)+O184+O198+O200</f>
        <v>53691</v>
      </c>
      <c r="P209" s="57">
        <f>P3+P6+P11+P12+P15+P16+P39+P43+P44+P45+P46+P50+P52+P53+P54+P95+P100+P103+P104+SUM(P106:P109)+P111+P112+P115+P117+SUM(P122:P128)+P184+P198+P200</f>
        <v>104512</v>
      </c>
      <c r="Q209" s="57">
        <f>P209-O209</f>
        <v>50821</v>
      </c>
      <c r="R209" s="25">
        <f>Q209/O209</f>
        <v>0.94654597604812729</v>
      </c>
      <c r="S209" s="25"/>
      <c r="T209" s="57">
        <f>T3+T6+T12+T15+T16+T39+SUM(T43:T46)+T50+SUM(T52:T54)+T95+T100+SUM(T103:T104)+SUM(T106:T109)+T111+T112+T115+T117+T120+SUM(T122:T126)+T184+T198+T200</f>
        <v>44350</v>
      </c>
      <c r="U209" s="57">
        <f>U3+U6+U12+U15+U16+U39+SUM(U43:U46)+U50+SUM(U52:U54)+U95+U100+SUM(U103:U104)+SUM(U106:U109)+U111+U112+U115+U117+U120+SUM(U122:U126)+U184+U198+U200</f>
        <v>84930</v>
      </c>
      <c r="V209" s="57">
        <f>U209-T209</f>
        <v>40580</v>
      </c>
      <c r="W209" s="25">
        <f>V209/T209</f>
        <v>0.91499436302142056</v>
      </c>
      <c r="X209" s="25"/>
    </row>
    <row r="210" spans="1:24">
      <c r="C210" s="21"/>
      <c r="D210" s="22"/>
      <c r="E210" s="23"/>
      <c r="F210" s="23"/>
      <c r="G210" s="23"/>
      <c r="J210" s="23"/>
      <c r="K210" s="23"/>
      <c r="L210" s="23">
        <f>SUM(L2:L207)</f>
        <v>470259</v>
      </c>
      <c r="O210" s="26"/>
      <c r="P210" s="26"/>
      <c r="Q210" s="23">
        <f>SUM(Q2:Q207)</f>
        <v>50821</v>
      </c>
      <c r="T210" s="26"/>
      <c r="U210" s="26"/>
      <c r="V210" s="23">
        <f>SUM(V2:V207)</f>
        <v>40580</v>
      </c>
    </row>
    <row r="211" spans="1:24" s="27" customFormat="1">
      <c r="B211" s="20"/>
      <c r="C211" s="48"/>
      <c r="D211" s="48"/>
      <c r="E211" s="100"/>
      <c r="F211" s="100"/>
      <c r="G211" s="100"/>
      <c r="H211" s="29"/>
      <c r="I211" s="29"/>
      <c r="J211" s="100"/>
      <c r="K211" s="100"/>
      <c r="L211" s="28"/>
      <c r="M211" s="29"/>
      <c r="N211" s="29"/>
      <c r="O211" s="28"/>
      <c r="P211" s="28"/>
      <c r="Q211" s="28"/>
      <c r="R211" s="29"/>
      <c r="S211" s="29"/>
      <c r="T211" s="28"/>
      <c r="U211" s="28"/>
      <c r="V211" s="28"/>
      <c r="W211" s="29"/>
      <c r="X211" s="29"/>
    </row>
    <row r="212" spans="1:24">
      <c r="A212" s="1" t="s">
        <v>277</v>
      </c>
      <c r="B212" s="2" t="s">
        <v>117</v>
      </c>
      <c r="C212" s="21">
        <v>1</v>
      </c>
      <c r="D212" s="22"/>
      <c r="E212" s="23">
        <v>2369</v>
      </c>
      <c r="F212" s="23">
        <v>3440</v>
      </c>
      <c r="G212" s="23">
        <f t="shared" ref="G212:G275" si="27">F212-E212</f>
        <v>1071</v>
      </c>
      <c r="H212" s="24">
        <f t="shared" ref="H212:H275" si="28">G212/E212</f>
        <v>0.45208948923596454</v>
      </c>
      <c r="J212" s="23">
        <v>1703</v>
      </c>
      <c r="K212" s="23">
        <v>2096</v>
      </c>
      <c r="L212" s="26">
        <f t="shared" si="19"/>
        <v>393</v>
      </c>
      <c r="M212" s="24">
        <f t="shared" si="20"/>
        <v>0.23076923076923078</v>
      </c>
      <c r="O212" s="28">
        <v>637</v>
      </c>
      <c r="P212" s="28">
        <v>847</v>
      </c>
      <c r="Q212" s="28">
        <f t="shared" ref="Q212:Q219" si="29">P212-O212</f>
        <v>210</v>
      </c>
      <c r="R212" s="29">
        <f t="shared" ref="R212:R219" si="30">(P212-O212)/ABS(O212)</f>
        <v>0.32967032967032966</v>
      </c>
      <c r="T212" s="28">
        <v>520</v>
      </c>
      <c r="U212" s="28">
        <v>618</v>
      </c>
      <c r="V212" s="28">
        <f t="shared" ref="V212:V218" si="31">U212-T212</f>
        <v>98</v>
      </c>
      <c r="W212" s="29">
        <f t="shared" ref="W212:W218" si="32">(U212-T212)/ABS(T212)</f>
        <v>0.18846153846153846</v>
      </c>
    </row>
    <row r="213" spans="1:24">
      <c r="A213" s="1" t="s">
        <v>280</v>
      </c>
      <c r="B213" s="2" t="s">
        <v>158</v>
      </c>
      <c r="C213" s="21">
        <v>1</v>
      </c>
      <c r="D213" s="22"/>
      <c r="E213" s="23">
        <v>14438</v>
      </c>
      <c r="F213" s="23">
        <v>14915</v>
      </c>
      <c r="G213" s="23">
        <f t="shared" si="27"/>
        <v>477</v>
      </c>
      <c r="H213" s="24">
        <f t="shared" si="28"/>
        <v>3.3037816872142953E-2</v>
      </c>
      <c r="J213" s="23">
        <v>9546</v>
      </c>
      <c r="K213" s="23">
        <v>10044</v>
      </c>
      <c r="L213" s="26">
        <f t="shared" ref="L213:L276" si="33">K213-J213</f>
        <v>498</v>
      </c>
      <c r="M213" s="24">
        <f t="shared" ref="M213:M276" si="34">L213/J213</f>
        <v>5.2168447517284729E-2</v>
      </c>
      <c r="O213" s="28">
        <v>144</v>
      </c>
      <c r="P213" s="28">
        <v>133</v>
      </c>
      <c r="Q213" s="28">
        <f t="shared" si="29"/>
        <v>-11</v>
      </c>
      <c r="R213" s="29">
        <f t="shared" si="30"/>
        <v>-7.6388888888888895E-2</v>
      </c>
      <c r="T213" s="28">
        <v>108</v>
      </c>
      <c r="U213" s="28">
        <v>101</v>
      </c>
      <c r="V213" s="28">
        <f t="shared" si="31"/>
        <v>-7</v>
      </c>
      <c r="W213" s="29">
        <f t="shared" si="32"/>
        <v>-6.4814814814814811E-2</v>
      </c>
    </row>
    <row r="214" spans="1:24">
      <c r="A214" s="1" t="s">
        <v>277</v>
      </c>
      <c r="B214" s="2" t="s">
        <v>219</v>
      </c>
      <c r="C214" s="39">
        <v>1</v>
      </c>
      <c r="D214" s="40"/>
      <c r="E214" s="23">
        <v>4315</v>
      </c>
      <c r="F214" s="23">
        <v>4237</v>
      </c>
      <c r="G214" s="23">
        <f t="shared" si="27"/>
        <v>-78</v>
      </c>
      <c r="H214" s="24">
        <f t="shared" si="28"/>
        <v>-1.8076477404403244E-2</v>
      </c>
      <c r="J214" s="23">
        <v>2310</v>
      </c>
      <c r="K214" s="23">
        <v>2654</v>
      </c>
      <c r="L214" s="26">
        <f t="shared" si="33"/>
        <v>344</v>
      </c>
      <c r="M214" s="24">
        <f t="shared" si="34"/>
        <v>0.14891774891774892</v>
      </c>
      <c r="O214" s="28">
        <v>946</v>
      </c>
      <c r="P214" s="28">
        <v>977</v>
      </c>
      <c r="Q214" s="28">
        <f t="shared" si="29"/>
        <v>31</v>
      </c>
      <c r="R214" s="29">
        <f t="shared" si="30"/>
        <v>3.2769556025369982E-2</v>
      </c>
      <c r="T214" s="28">
        <v>781</v>
      </c>
      <c r="U214" s="28">
        <v>769</v>
      </c>
      <c r="V214" s="28">
        <f t="shared" si="31"/>
        <v>-12</v>
      </c>
      <c r="W214" s="29">
        <f t="shared" si="32"/>
        <v>-1.5364916773367477E-2</v>
      </c>
    </row>
    <row r="215" spans="1:24">
      <c r="A215" s="1" t="s">
        <v>280</v>
      </c>
      <c r="B215" s="2" t="s">
        <v>104</v>
      </c>
      <c r="C215" s="21">
        <v>1</v>
      </c>
      <c r="D215" s="22"/>
      <c r="E215" s="23">
        <v>11993</v>
      </c>
      <c r="F215" s="23">
        <v>13514</v>
      </c>
      <c r="G215" s="23">
        <f t="shared" si="27"/>
        <v>1521</v>
      </c>
      <c r="H215" s="24">
        <f t="shared" si="28"/>
        <v>0.12682398065538231</v>
      </c>
      <c r="J215" s="23">
        <v>9482</v>
      </c>
      <c r="K215" s="23">
        <v>9282</v>
      </c>
      <c r="L215" s="26">
        <f t="shared" si="33"/>
        <v>-200</v>
      </c>
      <c r="M215" s="24">
        <f t="shared" si="34"/>
        <v>-2.109259649862898E-2</v>
      </c>
      <c r="O215" s="28">
        <v>1920</v>
      </c>
      <c r="P215" s="28">
        <v>2426</v>
      </c>
      <c r="Q215" s="28">
        <f t="shared" si="29"/>
        <v>506</v>
      </c>
      <c r="R215" s="29">
        <f t="shared" si="30"/>
        <v>0.26354166666666667</v>
      </c>
      <c r="T215" s="28">
        <v>1559</v>
      </c>
      <c r="U215" s="28">
        <v>1852</v>
      </c>
      <c r="V215" s="28">
        <f t="shared" si="31"/>
        <v>293</v>
      </c>
      <c r="W215" s="29">
        <f t="shared" si="32"/>
        <v>0.18794098781270044</v>
      </c>
    </row>
    <row r="216" spans="1:24">
      <c r="A216" s="1" t="s">
        <v>281</v>
      </c>
      <c r="B216" s="2" t="s">
        <v>61</v>
      </c>
      <c r="C216" s="21">
        <v>1</v>
      </c>
      <c r="D216" s="22"/>
      <c r="E216" s="23">
        <v>3463</v>
      </c>
      <c r="F216" s="23">
        <v>3505</v>
      </c>
      <c r="G216" s="23">
        <f t="shared" si="27"/>
        <v>42</v>
      </c>
      <c r="H216" s="24">
        <f t="shared" si="28"/>
        <v>1.2128212532486284E-2</v>
      </c>
      <c r="J216" s="23">
        <v>2664</v>
      </c>
      <c r="K216" s="23">
        <v>2995</v>
      </c>
      <c r="L216" s="26">
        <f t="shared" si="33"/>
        <v>331</v>
      </c>
      <c r="M216" s="24">
        <f t="shared" si="34"/>
        <v>0.12424924924924925</v>
      </c>
      <c r="O216" s="28">
        <v>119</v>
      </c>
      <c r="P216" s="28">
        <v>123</v>
      </c>
      <c r="Q216" s="28">
        <f t="shared" si="29"/>
        <v>4</v>
      </c>
      <c r="R216" s="29">
        <f t="shared" si="30"/>
        <v>3.3613445378151259E-2</v>
      </c>
      <c r="T216" s="28">
        <v>114</v>
      </c>
      <c r="U216" s="28">
        <v>114</v>
      </c>
      <c r="V216" s="28">
        <f t="shared" si="31"/>
        <v>0</v>
      </c>
      <c r="W216" s="29">
        <f t="shared" si="32"/>
        <v>0</v>
      </c>
    </row>
    <row r="217" spans="1:24">
      <c r="A217" s="1" t="s">
        <v>277</v>
      </c>
      <c r="B217" s="2" t="s">
        <v>230</v>
      </c>
      <c r="C217" s="21">
        <v>1</v>
      </c>
      <c r="D217" s="22"/>
      <c r="E217" s="23">
        <v>2876</v>
      </c>
      <c r="F217" s="23">
        <v>3131</v>
      </c>
      <c r="G217" s="23">
        <f t="shared" si="27"/>
        <v>255</v>
      </c>
      <c r="H217" s="24">
        <f t="shared" si="28"/>
        <v>8.8664812239221139E-2</v>
      </c>
      <c r="J217" s="23">
        <v>1808</v>
      </c>
      <c r="K217" s="23">
        <v>2099</v>
      </c>
      <c r="L217" s="26">
        <f t="shared" si="33"/>
        <v>291</v>
      </c>
      <c r="M217" s="24">
        <f t="shared" si="34"/>
        <v>0.16095132743362831</v>
      </c>
      <c r="O217" s="28">
        <v>598</v>
      </c>
      <c r="P217" s="28">
        <v>510</v>
      </c>
      <c r="Q217" s="28">
        <f t="shared" si="29"/>
        <v>-88</v>
      </c>
      <c r="R217" s="29">
        <f t="shared" si="30"/>
        <v>-0.14715719063545152</v>
      </c>
      <c r="T217" s="28">
        <v>395</v>
      </c>
      <c r="U217" s="28">
        <v>393</v>
      </c>
      <c r="V217" s="28">
        <f t="shared" si="31"/>
        <v>-2</v>
      </c>
      <c r="W217" s="29">
        <f t="shared" si="32"/>
        <v>-5.0632911392405064E-3</v>
      </c>
    </row>
    <row r="218" spans="1:24">
      <c r="A218" s="1" t="s">
        <v>281</v>
      </c>
      <c r="B218" s="2" t="s">
        <v>65</v>
      </c>
      <c r="C218" s="21">
        <v>1</v>
      </c>
      <c r="D218" s="22"/>
      <c r="E218" s="23">
        <v>3179</v>
      </c>
      <c r="F218" s="23">
        <v>3169</v>
      </c>
      <c r="G218" s="23">
        <f t="shared" si="27"/>
        <v>-10</v>
      </c>
      <c r="H218" s="24">
        <f t="shared" si="28"/>
        <v>-3.1456432840515887E-3</v>
      </c>
      <c r="J218" s="23">
        <v>2436</v>
      </c>
      <c r="K218" s="23">
        <v>2473</v>
      </c>
      <c r="L218" s="26">
        <f t="shared" si="33"/>
        <v>37</v>
      </c>
      <c r="M218" s="24">
        <f t="shared" si="34"/>
        <v>1.5188834154351396E-2</v>
      </c>
      <c r="O218" s="28">
        <v>861</v>
      </c>
      <c r="P218" s="28">
        <v>579</v>
      </c>
      <c r="Q218" s="28">
        <f t="shared" si="29"/>
        <v>-282</v>
      </c>
      <c r="R218" s="29">
        <f t="shared" si="30"/>
        <v>-0.32752613240418116</v>
      </c>
      <c r="T218" s="28">
        <v>810</v>
      </c>
      <c r="U218" s="28">
        <v>521</v>
      </c>
      <c r="V218" s="28">
        <f t="shared" si="31"/>
        <v>-289</v>
      </c>
      <c r="W218" s="29">
        <f t="shared" si="32"/>
        <v>-0.35679012345679012</v>
      </c>
    </row>
    <row r="219" spans="1:24">
      <c r="A219" s="1" t="s">
        <v>277</v>
      </c>
      <c r="B219" s="2" t="s">
        <v>254</v>
      </c>
      <c r="C219" s="21">
        <v>1</v>
      </c>
      <c r="D219" s="22"/>
      <c r="E219" s="23">
        <v>5557</v>
      </c>
      <c r="F219" s="23">
        <v>5544</v>
      </c>
      <c r="G219" s="23">
        <f t="shared" si="27"/>
        <v>-13</v>
      </c>
      <c r="H219" s="24">
        <f t="shared" si="28"/>
        <v>-2.3393917581428828E-3</v>
      </c>
      <c r="J219" s="23">
        <v>3102</v>
      </c>
      <c r="K219" s="23">
        <v>3137</v>
      </c>
      <c r="L219" s="26">
        <f t="shared" si="33"/>
        <v>35</v>
      </c>
      <c r="M219" s="24">
        <f t="shared" si="34"/>
        <v>1.1283043197936816E-2</v>
      </c>
      <c r="O219" s="28">
        <v>855</v>
      </c>
      <c r="P219" s="28">
        <v>930</v>
      </c>
      <c r="Q219" s="28">
        <f t="shared" si="29"/>
        <v>75</v>
      </c>
      <c r="R219" s="29">
        <f t="shared" si="30"/>
        <v>8.771929824561403E-2</v>
      </c>
      <c r="T219" s="26"/>
      <c r="U219" s="26"/>
      <c r="V219" s="26"/>
    </row>
    <row r="220" spans="1:24">
      <c r="A220" s="1" t="s">
        <v>278</v>
      </c>
      <c r="B220" s="2" t="s">
        <v>64</v>
      </c>
      <c r="C220" s="21">
        <v>1</v>
      </c>
      <c r="D220" s="22"/>
      <c r="E220" s="23">
        <v>3335</v>
      </c>
      <c r="F220" s="23">
        <v>5312</v>
      </c>
      <c r="G220" s="23">
        <f t="shared" si="27"/>
        <v>1977</v>
      </c>
      <c r="H220" s="24">
        <f t="shared" si="28"/>
        <v>0.59280359820089956</v>
      </c>
      <c r="J220" s="23">
        <v>1271</v>
      </c>
      <c r="K220" s="23">
        <v>2842</v>
      </c>
      <c r="L220" s="26">
        <f t="shared" si="33"/>
        <v>1571</v>
      </c>
      <c r="M220" s="24">
        <f t="shared" si="34"/>
        <v>1.2360346184107003</v>
      </c>
      <c r="O220" s="26"/>
      <c r="P220" s="26"/>
      <c r="Q220" s="26"/>
      <c r="T220" s="26"/>
      <c r="U220" s="26"/>
      <c r="V220" s="26"/>
    </row>
    <row r="221" spans="1:24">
      <c r="A221" s="1" t="s">
        <v>282</v>
      </c>
      <c r="B221" s="2" t="s">
        <v>258</v>
      </c>
      <c r="C221" s="21">
        <v>1</v>
      </c>
      <c r="D221" s="22"/>
      <c r="E221" s="23">
        <v>2785</v>
      </c>
      <c r="F221" s="23">
        <v>4360</v>
      </c>
      <c r="G221" s="23">
        <f t="shared" si="27"/>
        <v>1575</v>
      </c>
      <c r="H221" s="24">
        <f t="shared" si="28"/>
        <v>0.56552962298025133</v>
      </c>
      <c r="J221" s="23">
        <v>2151</v>
      </c>
      <c r="K221" s="23">
        <v>3510</v>
      </c>
      <c r="L221" s="26">
        <f t="shared" si="33"/>
        <v>1359</v>
      </c>
      <c r="M221" s="24">
        <f t="shared" si="34"/>
        <v>0.63179916317991636</v>
      </c>
      <c r="O221" s="26"/>
      <c r="P221" s="26">
        <v>977</v>
      </c>
      <c r="Q221" s="26"/>
      <c r="T221" s="26"/>
      <c r="U221" s="26">
        <v>812</v>
      </c>
      <c r="V221" s="26"/>
    </row>
    <row r="222" spans="1:24">
      <c r="A222" s="1" t="s">
        <v>277</v>
      </c>
      <c r="B222" s="2" t="s">
        <v>145</v>
      </c>
      <c r="C222" s="21">
        <v>1</v>
      </c>
      <c r="D222" s="22"/>
      <c r="E222" s="23">
        <v>6276</v>
      </c>
      <c r="F222" s="23">
        <v>5186</v>
      </c>
      <c r="G222" s="23">
        <f t="shared" si="27"/>
        <v>-1090</v>
      </c>
      <c r="H222" s="24">
        <f t="shared" si="28"/>
        <v>-0.17367750159337159</v>
      </c>
      <c r="J222" s="23">
        <v>2322</v>
      </c>
      <c r="K222" s="23">
        <v>3745</v>
      </c>
      <c r="L222" s="26">
        <f t="shared" si="33"/>
        <v>1423</v>
      </c>
      <c r="M222" s="24">
        <f t="shared" si="34"/>
        <v>0.61283376399655465</v>
      </c>
      <c r="O222" s="26"/>
      <c r="P222" s="26"/>
      <c r="Q222" s="26"/>
      <c r="T222" s="26"/>
      <c r="U222" s="26"/>
      <c r="V222" s="26"/>
    </row>
    <row r="223" spans="1:24">
      <c r="A223" s="1" t="s">
        <v>280</v>
      </c>
      <c r="B223" s="2" t="s">
        <v>58</v>
      </c>
      <c r="C223" s="21">
        <v>1</v>
      </c>
      <c r="D223" s="22"/>
      <c r="E223" s="23">
        <v>10364</v>
      </c>
      <c r="F223" s="23">
        <v>13940</v>
      </c>
      <c r="G223" s="23">
        <f t="shared" si="27"/>
        <v>3576</v>
      </c>
      <c r="H223" s="24">
        <f t="shared" si="28"/>
        <v>0.34504052489386339</v>
      </c>
      <c r="J223" s="23">
        <v>7283</v>
      </c>
      <c r="K223" s="23">
        <v>11617</v>
      </c>
      <c r="L223" s="26">
        <f t="shared" si="33"/>
        <v>4334</v>
      </c>
      <c r="M223" s="24">
        <f t="shared" si="34"/>
        <v>0.59508444322394616</v>
      </c>
      <c r="O223" s="26"/>
      <c r="P223" s="26"/>
      <c r="Q223" s="26"/>
      <c r="T223" s="26"/>
      <c r="U223" s="26"/>
      <c r="V223" s="26"/>
    </row>
    <row r="224" spans="1:24">
      <c r="A224" s="1" t="s">
        <v>277</v>
      </c>
      <c r="B224" s="2" t="s">
        <v>236</v>
      </c>
      <c r="C224" s="21">
        <v>1</v>
      </c>
      <c r="D224" s="22"/>
      <c r="E224" s="23">
        <v>4388</v>
      </c>
      <c r="F224" s="23">
        <v>4714</v>
      </c>
      <c r="G224" s="23">
        <f t="shared" si="27"/>
        <v>326</v>
      </c>
      <c r="H224" s="24">
        <f t="shared" si="28"/>
        <v>7.4293527803099363E-2</v>
      </c>
      <c r="J224" s="23">
        <v>2467</v>
      </c>
      <c r="K224" s="23">
        <v>3439</v>
      </c>
      <c r="L224" s="26">
        <f t="shared" si="33"/>
        <v>972</v>
      </c>
      <c r="M224" s="24">
        <f t="shared" si="34"/>
        <v>0.39400081070125659</v>
      </c>
      <c r="O224" s="26"/>
      <c r="P224" s="26"/>
      <c r="Q224" s="26"/>
      <c r="T224" s="26"/>
      <c r="U224" s="26"/>
      <c r="V224" s="26"/>
    </row>
    <row r="225" spans="1:24">
      <c r="A225" s="10" t="s">
        <v>277</v>
      </c>
      <c r="B225" s="2" t="s">
        <v>135</v>
      </c>
      <c r="C225" s="41">
        <v>1</v>
      </c>
      <c r="D225" s="42"/>
      <c r="E225" s="23">
        <v>1730</v>
      </c>
      <c r="F225" s="23">
        <v>2367</v>
      </c>
      <c r="G225" s="23">
        <f t="shared" si="27"/>
        <v>637</v>
      </c>
      <c r="H225" s="24">
        <f t="shared" si="28"/>
        <v>0.36820809248554914</v>
      </c>
      <c r="J225" s="23">
        <v>1440</v>
      </c>
      <c r="K225" s="23">
        <v>1746</v>
      </c>
      <c r="L225" s="26">
        <f t="shared" si="33"/>
        <v>306</v>
      </c>
      <c r="M225" s="24">
        <f t="shared" si="34"/>
        <v>0.21249999999999999</v>
      </c>
      <c r="O225" s="26"/>
      <c r="P225" s="26"/>
      <c r="Q225" s="26"/>
      <c r="R225" s="37"/>
      <c r="S225" s="38"/>
      <c r="T225" s="26"/>
      <c r="U225" s="26"/>
      <c r="V225" s="26"/>
      <c r="W225" s="37"/>
      <c r="X225" s="38"/>
    </row>
    <row r="226" spans="1:24">
      <c r="A226" s="1" t="s">
        <v>284</v>
      </c>
      <c r="B226" s="2" t="s">
        <v>43</v>
      </c>
      <c r="C226" s="21">
        <v>1</v>
      </c>
      <c r="D226" s="22"/>
      <c r="E226" s="23">
        <v>5365</v>
      </c>
      <c r="F226" s="23">
        <v>5447</v>
      </c>
      <c r="G226" s="23">
        <f t="shared" si="27"/>
        <v>82</v>
      </c>
      <c r="H226" s="24">
        <f t="shared" si="28"/>
        <v>1.5284249767008387E-2</v>
      </c>
      <c r="J226" s="23">
        <v>2528</v>
      </c>
      <c r="K226" s="23">
        <v>3063</v>
      </c>
      <c r="L226" s="26">
        <f t="shared" si="33"/>
        <v>535</v>
      </c>
      <c r="M226" s="24">
        <f t="shared" si="34"/>
        <v>0.21162974683544303</v>
      </c>
      <c r="O226" s="26"/>
      <c r="P226" s="26"/>
      <c r="Q226" s="26"/>
      <c r="T226" s="26"/>
      <c r="U226" s="26"/>
      <c r="V226" s="26"/>
    </row>
    <row r="227" spans="1:24">
      <c r="A227" s="1" t="s">
        <v>279</v>
      </c>
      <c r="B227" s="2" t="s">
        <v>110</v>
      </c>
      <c r="C227" s="21">
        <v>1</v>
      </c>
      <c r="D227" s="22"/>
      <c r="E227" s="23">
        <v>5033</v>
      </c>
      <c r="F227" s="23">
        <v>5380</v>
      </c>
      <c r="G227" s="23">
        <f t="shared" si="27"/>
        <v>347</v>
      </c>
      <c r="H227" s="24">
        <f t="shared" si="28"/>
        <v>6.8944963242598842E-2</v>
      </c>
      <c r="J227" s="23">
        <v>3038</v>
      </c>
      <c r="K227" s="23">
        <v>3515</v>
      </c>
      <c r="L227" s="26">
        <f t="shared" si="33"/>
        <v>477</v>
      </c>
      <c r="M227" s="24">
        <f t="shared" si="34"/>
        <v>0.15701119157340354</v>
      </c>
      <c r="O227" s="26"/>
      <c r="P227" s="26"/>
      <c r="Q227" s="26"/>
      <c r="T227" s="26"/>
      <c r="U227" s="26"/>
      <c r="V227" s="26"/>
    </row>
    <row r="228" spans="1:24">
      <c r="A228" s="1" t="s">
        <v>284</v>
      </c>
      <c r="B228" s="2" t="s">
        <v>18</v>
      </c>
      <c r="C228" s="41">
        <v>1</v>
      </c>
      <c r="D228" s="42"/>
      <c r="E228" s="23">
        <v>15408</v>
      </c>
      <c r="F228" s="23">
        <v>19521</v>
      </c>
      <c r="G228" s="23">
        <f t="shared" si="27"/>
        <v>4113</v>
      </c>
      <c r="H228" s="24">
        <f t="shared" si="28"/>
        <v>0.26693925233644861</v>
      </c>
      <c r="J228" s="23">
        <v>10746</v>
      </c>
      <c r="K228" s="23">
        <v>12399</v>
      </c>
      <c r="L228" s="26">
        <f t="shared" si="33"/>
        <v>1653</v>
      </c>
      <c r="M228" s="24">
        <f t="shared" si="34"/>
        <v>0.1538246789503071</v>
      </c>
      <c r="O228" s="26"/>
      <c r="P228" s="26"/>
      <c r="Q228" s="26"/>
      <c r="R228" s="37"/>
      <c r="S228" s="38"/>
      <c r="T228" s="26"/>
      <c r="U228" s="26"/>
      <c r="V228" s="26"/>
      <c r="W228" s="37"/>
      <c r="X228" s="38"/>
    </row>
    <row r="229" spans="1:24">
      <c r="A229" s="1" t="s">
        <v>281</v>
      </c>
      <c r="B229" s="2" t="s">
        <v>216</v>
      </c>
      <c r="C229" s="21">
        <v>1</v>
      </c>
      <c r="D229" s="22"/>
      <c r="E229" s="23">
        <v>15087</v>
      </c>
      <c r="F229" s="23">
        <v>16570</v>
      </c>
      <c r="G229" s="23">
        <f t="shared" si="27"/>
        <v>1483</v>
      </c>
      <c r="H229" s="24">
        <f t="shared" si="28"/>
        <v>9.829654669583085E-2</v>
      </c>
      <c r="J229" s="23">
        <v>8351</v>
      </c>
      <c r="K229" s="23">
        <v>9627</v>
      </c>
      <c r="L229" s="26">
        <f t="shared" si="33"/>
        <v>1276</v>
      </c>
      <c r="M229" s="24">
        <f t="shared" si="34"/>
        <v>0.15279607232666748</v>
      </c>
      <c r="O229" s="26"/>
      <c r="P229" s="26"/>
      <c r="Q229" s="26"/>
      <c r="T229" s="26"/>
      <c r="U229" s="26"/>
      <c r="V229" s="26"/>
    </row>
    <row r="230" spans="1:24">
      <c r="A230" s="1" t="s">
        <v>281</v>
      </c>
      <c r="B230" s="2" t="s">
        <v>92</v>
      </c>
      <c r="C230" s="21">
        <v>1</v>
      </c>
      <c r="D230" s="22"/>
      <c r="E230" s="23">
        <v>15045</v>
      </c>
      <c r="F230" s="23">
        <v>17829</v>
      </c>
      <c r="G230" s="23">
        <f t="shared" si="27"/>
        <v>2784</v>
      </c>
      <c r="H230" s="24">
        <f t="shared" si="28"/>
        <v>0.18504486540378864</v>
      </c>
      <c r="J230" s="23">
        <v>9017</v>
      </c>
      <c r="K230" s="23">
        <v>10218</v>
      </c>
      <c r="L230" s="26">
        <f t="shared" si="33"/>
        <v>1201</v>
      </c>
      <c r="M230" s="24">
        <f t="shared" si="34"/>
        <v>0.13319285793501165</v>
      </c>
      <c r="O230" s="26"/>
      <c r="P230" s="26"/>
      <c r="Q230" s="26"/>
      <c r="T230" s="26"/>
      <c r="U230" s="26"/>
      <c r="V230" s="26"/>
    </row>
    <row r="231" spans="1:24">
      <c r="A231" s="1" t="s">
        <v>284</v>
      </c>
      <c r="B231" s="2" t="s">
        <v>172</v>
      </c>
      <c r="C231" s="21">
        <v>1</v>
      </c>
      <c r="D231" s="22"/>
      <c r="E231" s="23">
        <v>13071</v>
      </c>
      <c r="F231" s="23">
        <v>14793</v>
      </c>
      <c r="G231" s="23">
        <f t="shared" si="27"/>
        <v>1722</v>
      </c>
      <c r="H231" s="24">
        <f t="shared" si="28"/>
        <v>0.13174202432866652</v>
      </c>
      <c r="J231" s="23">
        <v>10200</v>
      </c>
      <c r="K231" s="23">
        <v>11553</v>
      </c>
      <c r="L231" s="26">
        <f t="shared" si="33"/>
        <v>1353</v>
      </c>
      <c r="M231" s="24">
        <f t="shared" si="34"/>
        <v>0.13264705882352942</v>
      </c>
      <c r="O231" s="26"/>
      <c r="P231" s="26"/>
      <c r="Q231" s="26"/>
      <c r="T231" s="26"/>
      <c r="U231" s="26"/>
      <c r="V231" s="26"/>
    </row>
    <row r="232" spans="1:24">
      <c r="A232" s="1" t="s">
        <v>277</v>
      </c>
      <c r="B232" s="2" t="s">
        <v>73</v>
      </c>
      <c r="C232" s="21">
        <v>1</v>
      </c>
      <c r="D232" s="22"/>
      <c r="E232" s="23">
        <v>4469</v>
      </c>
      <c r="F232" s="23">
        <v>5158</v>
      </c>
      <c r="G232" s="23">
        <f t="shared" si="27"/>
        <v>689</v>
      </c>
      <c r="H232" s="24">
        <f t="shared" si="28"/>
        <v>0.15417319310807787</v>
      </c>
      <c r="J232" s="23">
        <v>3531</v>
      </c>
      <c r="K232" s="23">
        <v>3972</v>
      </c>
      <c r="L232" s="26">
        <f t="shared" si="33"/>
        <v>441</v>
      </c>
      <c r="M232" s="24">
        <f t="shared" si="34"/>
        <v>0.12489379779099405</v>
      </c>
      <c r="O232" s="26"/>
      <c r="P232" s="26"/>
      <c r="Q232" s="26"/>
      <c r="T232" s="26"/>
      <c r="U232" s="26"/>
      <c r="V232" s="26"/>
    </row>
    <row r="233" spans="1:24">
      <c r="A233" s="1" t="s">
        <v>280</v>
      </c>
      <c r="B233" s="2" t="s">
        <v>221</v>
      </c>
      <c r="C233" s="21">
        <v>1</v>
      </c>
      <c r="D233" s="22"/>
      <c r="E233" s="23">
        <v>10240</v>
      </c>
      <c r="F233" s="23">
        <v>9934</v>
      </c>
      <c r="G233" s="23">
        <f t="shared" si="27"/>
        <v>-306</v>
      </c>
      <c r="H233" s="24">
        <f t="shared" si="28"/>
        <v>-2.9882812500000001E-2</v>
      </c>
      <c r="J233" s="23">
        <v>7735</v>
      </c>
      <c r="K233" s="23">
        <v>8700</v>
      </c>
      <c r="L233" s="26">
        <f t="shared" si="33"/>
        <v>965</v>
      </c>
      <c r="M233" s="24">
        <f t="shared" si="34"/>
        <v>0.12475759534583064</v>
      </c>
      <c r="O233" s="26"/>
      <c r="P233" s="26"/>
      <c r="Q233" s="26"/>
      <c r="T233" s="26"/>
      <c r="U233" s="26"/>
      <c r="V233" s="26"/>
    </row>
    <row r="234" spans="1:24">
      <c r="A234" s="1" t="s">
        <v>277</v>
      </c>
      <c r="B234" s="2" t="s">
        <v>87</v>
      </c>
      <c r="C234" s="21">
        <v>1</v>
      </c>
      <c r="D234" s="22"/>
      <c r="E234" s="23">
        <v>2224</v>
      </c>
      <c r="F234" s="23">
        <v>2010</v>
      </c>
      <c r="G234" s="23">
        <f t="shared" si="27"/>
        <v>-214</v>
      </c>
      <c r="H234" s="24">
        <f t="shared" si="28"/>
        <v>-9.6223021582733811E-2</v>
      </c>
      <c r="J234" s="23">
        <v>1276</v>
      </c>
      <c r="K234" s="23">
        <v>1431</v>
      </c>
      <c r="L234" s="26">
        <f t="shared" si="33"/>
        <v>155</v>
      </c>
      <c r="M234" s="24">
        <f t="shared" si="34"/>
        <v>0.12147335423197492</v>
      </c>
      <c r="O234" s="26"/>
      <c r="P234" s="26"/>
      <c r="Q234" s="26"/>
      <c r="T234" s="26"/>
      <c r="U234" s="26"/>
      <c r="V234" s="26"/>
    </row>
    <row r="235" spans="1:24">
      <c r="A235" s="1" t="s">
        <v>277</v>
      </c>
      <c r="B235" s="2" t="s">
        <v>27</v>
      </c>
      <c r="C235" s="21">
        <v>1</v>
      </c>
      <c r="D235" s="22"/>
      <c r="E235" s="23">
        <v>2759</v>
      </c>
      <c r="F235" s="23">
        <v>2783</v>
      </c>
      <c r="G235" s="23">
        <f t="shared" si="27"/>
        <v>24</v>
      </c>
      <c r="H235" s="24">
        <f t="shared" si="28"/>
        <v>8.6988039144617613E-3</v>
      </c>
      <c r="J235" s="23">
        <v>1757</v>
      </c>
      <c r="K235" s="23">
        <v>1968</v>
      </c>
      <c r="L235" s="26">
        <f t="shared" si="33"/>
        <v>211</v>
      </c>
      <c r="M235" s="24">
        <f t="shared" si="34"/>
        <v>0.12009106431417188</v>
      </c>
      <c r="O235" s="26"/>
      <c r="P235" s="26"/>
      <c r="Q235" s="26"/>
      <c r="T235" s="26"/>
      <c r="U235" s="26"/>
      <c r="V235" s="26"/>
    </row>
    <row r="236" spans="1:24">
      <c r="A236" s="1" t="s">
        <v>278</v>
      </c>
      <c r="B236" s="2" t="s">
        <v>165</v>
      </c>
      <c r="C236" s="21">
        <v>1</v>
      </c>
      <c r="D236" s="22"/>
      <c r="E236" s="23">
        <v>26155</v>
      </c>
      <c r="F236" s="23">
        <v>31204</v>
      </c>
      <c r="G236" s="23">
        <f t="shared" si="27"/>
        <v>5049</v>
      </c>
      <c r="H236" s="24">
        <f t="shared" si="28"/>
        <v>0.19304148346396482</v>
      </c>
      <c r="J236" s="23">
        <v>21292</v>
      </c>
      <c r="K236" s="23">
        <v>23770</v>
      </c>
      <c r="L236" s="26">
        <f t="shared" si="33"/>
        <v>2478</v>
      </c>
      <c r="M236" s="24">
        <f t="shared" si="34"/>
        <v>0.11638173962051475</v>
      </c>
      <c r="O236" s="26"/>
      <c r="P236" s="26"/>
      <c r="Q236" s="26"/>
      <c r="T236" s="26"/>
      <c r="U236" s="26"/>
      <c r="V236" s="26"/>
    </row>
    <row r="237" spans="1:24">
      <c r="A237" s="1" t="s">
        <v>277</v>
      </c>
      <c r="B237" s="2" t="s">
        <v>62</v>
      </c>
      <c r="C237" s="21">
        <v>1</v>
      </c>
      <c r="D237" s="22"/>
      <c r="E237" s="23">
        <v>6648</v>
      </c>
      <c r="F237" s="23">
        <v>6144</v>
      </c>
      <c r="G237" s="23">
        <f t="shared" si="27"/>
        <v>-504</v>
      </c>
      <c r="H237" s="24">
        <f t="shared" si="28"/>
        <v>-7.5812274368231042E-2</v>
      </c>
      <c r="J237" s="23">
        <v>4085</v>
      </c>
      <c r="K237" s="23">
        <v>4545</v>
      </c>
      <c r="L237" s="26">
        <f t="shared" si="33"/>
        <v>460</v>
      </c>
      <c r="M237" s="24">
        <f t="shared" si="34"/>
        <v>0.11260709914320685</v>
      </c>
      <c r="O237" s="26"/>
      <c r="P237" s="26"/>
      <c r="Q237" s="26"/>
      <c r="T237" s="26"/>
      <c r="U237" s="26"/>
      <c r="V237" s="26"/>
    </row>
    <row r="238" spans="1:24">
      <c r="A238" s="1" t="s">
        <v>281</v>
      </c>
      <c r="B238" s="2" t="s">
        <v>99</v>
      </c>
      <c r="C238" s="21">
        <v>1</v>
      </c>
      <c r="D238" s="22"/>
      <c r="E238" s="23">
        <v>21892</v>
      </c>
      <c r="F238" s="23">
        <v>26067</v>
      </c>
      <c r="G238" s="23">
        <f t="shared" si="27"/>
        <v>4175</v>
      </c>
      <c r="H238" s="24">
        <f t="shared" si="28"/>
        <v>0.19070893477069248</v>
      </c>
      <c r="J238" s="23">
        <v>13853</v>
      </c>
      <c r="K238" s="23">
        <v>15411</v>
      </c>
      <c r="L238" s="26">
        <f t="shared" si="33"/>
        <v>1558</v>
      </c>
      <c r="M238" s="24">
        <f t="shared" si="34"/>
        <v>0.112466613729878</v>
      </c>
      <c r="O238" s="26"/>
      <c r="P238" s="26"/>
      <c r="Q238" s="26"/>
      <c r="T238" s="26"/>
      <c r="U238" s="26"/>
      <c r="V238" s="26"/>
    </row>
    <row r="239" spans="1:24">
      <c r="A239" s="1" t="s">
        <v>278</v>
      </c>
      <c r="B239" s="2" t="s">
        <v>307</v>
      </c>
      <c r="C239" s="21">
        <v>1</v>
      </c>
      <c r="D239" s="22"/>
      <c r="E239" s="23">
        <v>3389</v>
      </c>
      <c r="F239" s="23">
        <v>5075</v>
      </c>
      <c r="G239" s="23">
        <f t="shared" si="27"/>
        <v>1686</v>
      </c>
      <c r="H239" s="24">
        <f t="shared" si="28"/>
        <v>0.49749188551195045</v>
      </c>
      <c r="J239" s="23">
        <v>3234</v>
      </c>
      <c r="K239" s="23">
        <v>3592</v>
      </c>
      <c r="L239" s="26">
        <f t="shared" si="33"/>
        <v>358</v>
      </c>
      <c r="M239" s="24">
        <f t="shared" si="34"/>
        <v>0.11069882498453927</v>
      </c>
      <c r="O239" s="26"/>
      <c r="P239" s="26"/>
      <c r="Q239" s="26"/>
      <c r="R239" s="35"/>
      <c r="S239" s="36"/>
      <c r="T239" s="26"/>
      <c r="U239" s="26"/>
      <c r="V239" s="26"/>
      <c r="W239" s="35"/>
      <c r="X239" s="36"/>
    </row>
    <row r="240" spans="1:24">
      <c r="A240" s="1" t="s">
        <v>277</v>
      </c>
      <c r="B240" s="2" t="s">
        <v>11</v>
      </c>
      <c r="C240" s="21">
        <v>1</v>
      </c>
      <c r="D240" s="22"/>
      <c r="E240" s="23">
        <v>2376</v>
      </c>
      <c r="F240" s="23">
        <v>2665</v>
      </c>
      <c r="G240" s="23">
        <f t="shared" si="27"/>
        <v>289</v>
      </c>
      <c r="H240" s="24">
        <f t="shared" si="28"/>
        <v>0.12163299663299663</v>
      </c>
      <c r="J240" s="23">
        <v>2051</v>
      </c>
      <c r="K240" s="23">
        <v>2246</v>
      </c>
      <c r="L240" s="26">
        <f t="shared" si="33"/>
        <v>195</v>
      </c>
      <c r="M240" s="24">
        <f t="shared" si="34"/>
        <v>9.5075572891272553E-2</v>
      </c>
      <c r="O240" s="26"/>
      <c r="P240" s="26"/>
      <c r="Q240" s="26"/>
      <c r="T240" s="26"/>
      <c r="U240" s="26"/>
      <c r="V240" s="26"/>
    </row>
    <row r="241" spans="1:24">
      <c r="A241" s="1" t="s">
        <v>280</v>
      </c>
      <c r="B241" s="2" t="s">
        <v>138</v>
      </c>
      <c r="C241" s="21">
        <v>1</v>
      </c>
      <c r="D241" s="22"/>
      <c r="E241" s="23">
        <v>5731</v>
      </c>
      <c r="F241" s="23">
        <v>6438</v>
      </c>
      <c r="G241" s="23">
        <f t="shared" si="27"/>
        <v>707</v>
      </c>
      <c r="H241" s="24">
        <f t="shared" si="28"/>
        <v>0.12336415983248997</v>
      </c>
      <c r="J241" s="23">
        <v>4965</v>
      </c>
      <c r="K241" s="23">
        <v>5427</v>
      </c>
      <c r="L241" s="26">
        <f t="shared" si="33"/>
        <v>462</v>
      </c>
      <c r="M241" s="24">
        <f t="shared" si="34"/>
        <v>9.3051359516616319E-2</v>
      </c>
      <c r="O241" s="26"/>
      <c r="P241" s="26"/>
      <c r="Q241" s="26"/>
      <c r="T241" s="26"/>
      <c r="U241" s="26"/>
      <c r="V241" s="26"/>
    </row>
    <row r="242" spans="1:24">
      <c r="A242" s="1" t="s">
        <v>277</v>
      </c>
      <c r="B242" s="2" t="s">
        <v>245</v>
      </c>
      <c r="C242" s="21">
        <v>1</v>
      </c>
      <c r="D242" s="22"/>
      <c r="E242" s="23">
        <v>3470</v>
      </c>
      <c r="F242" s="23">
        <v>4195</v>
      </c>
      <c r="G242" s="23">
        <f t="shared" si="27"/>
        <v>725</v>
      </c>
      <c r="H242" s="24">
        <f t="shared" si="28"/>
        <v>0.20893371757925072</v>
      </c>
      <c r="J242" s="23">
        <v>2175</v>
      </c>
      <c r="K242" s="23">
        <v>2376</v>
      </c>
      <c r="L242" s="26">
        <f t="shared" si="33"/>
        <v>201</v>
      </c>
      <c r="M242" s="24">
        <f t="shared" si="34"/>
        <v>9.2413793103448272E-2</v>
      </c>
      <c r="O242" s="26"/>
      <c r="P242" s="26"/>
      <c r="Q242" s="26"/>
      <c r="T242" s="26"/>
      <c r="U242" s="26"/>
      <c r="V242" s="26"/>
    </row>
    <row r="243" spans="1:24">
      <c r="A243" s="1" t="s">
        <v>277</v>
      </c>
      <c r="B243" s="2" t="s">
        <v>246</v>
      </c>
      <c r="C243" s="21">
        <v>1</v>
      </c>
      <c r="D243" s="22"/>
      <c r="E243" s="23">
        <v>3183</v>
      </c>
      <c r="F243" s="23">
        <v>3278</v>
      </c>
      <c r="G243" s="23">
        <f t="shared" si="27"/>
        <v>95</v>
      </c>
      <c r="H243" s="24">
        <f t="shared" si="28"/>
        <v>2.9846057178762174E-2</v>
      </c>
      <c r="J243" s="23">
        <v>2128</v>
      </c>
      <c r="K243" s="23">
        <v>2314</v>
      </c>
      <c r="L243" s="26">
        <f t="shared" si="33"/>
        <v>186</v>
      </c>
      <c r="M243" s="24">
        <f t="shared" si="34"/>
        <v>8.7406015037593987E-2</v>
      </c>
      <c r="O243" s="26"/>
      <c r="P243" s="26"/>
      <c r="Q243" s="26"/>
      <c r="T243" s="26"/>
      <c r="U243" s="26"/>
      <c r="V243" s="26"/>
    </row>
    <row r="244" spans="1:24">
      <c r="A244" s="1" t="s">
        <v>282</v>
      </c>
      <c r="B244" s="2" t="s">
        <v>115</v>
      </c>
      <c r="C244" s="39">
        <v>1</v>
      </c>
      <c r="D244" s="40"/>
      <c r="E244" s="23">
        <v>8509</v>
      </c>
      <c r="F244" s="23">
        <v>10377</v>
      </c>
      <c r="G244" s="23">
        <f t="shared" si="27"/>
        <v>1868</v>
      </c>
      <c r="H244" s="24">
        <f t="shared" si="28"/>
        <v>0.2195322599600423</v>
      </c>
      <c r="J244" s="23">
        <v>7106</v>
      </c>
      <c r="K244" s="23">
        <v>7693</v>
      </c>
      <c r="L244" s="26">
        <f t="shared" si="33"/>
        <v>587</v>
      </c>
      <c r="M244" s="24">
        <f t="shared" si="34"/>
        <v>8.2606248240923164E-2</v>
      </c>
      <c r="O244" s="26"/>
      <c r="P244" s="26"/>
      <c r="Q244" s="26"/>
      <c r="R244" s="43"/>
      <c r="S244" s="44"/>
      <c r="T244" s="26"/>
      <c r="U244" s="26"/>
      <c r="V244" s="26"/>
      <c r="W244" s="43"/>
      <c r="X244" s="44"/>
    </row>
    <row r="245" spans="1:24">
      <c r="A245" s="1" t="s">
        <v>280</v>
      </c>
      <c r="B245" s="2" t="s">
        <v>88</v>
      </c>
      <c r="C245" s="21">
        <v>1</v>
      </c>
      <c r="D245" s="22"/>
      <c r="E245" s="23">
        <v>4510</v>
      </c>
      <c r="F245" s="23">
        <v>5197</v>
      </c>
      <c r="G245" s="23">
        <f t="shared" si="27"/>
        <v>687</v>
      </c>
      <c r="H245" s="24">
        <f t="shared" si="28"/>
        <v>0.1523281596452328</v>
      </c>
      <c r="J245" s="23">
        <v>2804</v>
      </c>
      <c r="K245" s="23">
        <v>3028</v>
      </c>
      <c r="L245" s="26">
        <f t="shared" si="33"/>
        <v>224</v>
      </c>
      <c r="M245" s="24">
        <f t="shared" si="34"/>
        <v>7.9885877318116971E-2</v>
      </c>
      <c r="O245" s="26"/>
      <c r="P245" s="26"/>
      <c r="Q245" s="26"/>
      <c r="T245" s="26"/>
      <c r="U245" s="26"/>
      <c r="V245" s="26"/>
    </row>
    <row r="246" spans="1:24">
      <c r="A246" s="1" t="s">
        <v>277</v>
      </c>
      <c r="B246" s="2" t="s">
        <v>71</v>
      </c>
      <c r="C246" s="21">
        <v>1</v>
      </c>
      <c r="D246" s="22"/>
      <c r="E246" s="23">
        <v>2999</v>
      </c>
      <c r="F246" s="23">
        <v>3808</v>
      </c>
      <c r="G246" s="23">
        <f t="shared" si="27"/>
        <v>809</v>
      </c>
      <c r="H246" s="24">
        <f t="shared" si="28"/>
        <v>0.26975658552850951</v>
      </c>
      <c r="J246" s="23">
        <v>2248</v>
      </c>
      <c r="K246" s="23">
        <v>2401</v>
      </c>
      <c r="L246" s="26">
        <f t="shared" si="33"/>
        <v>153</v>
      </c>
      <c r="M246" s="24">
        <f t="shared" si="34"/>
        <v>6.8060498220640572E-2</v>
      </c>
      <c r="O246" s="26"/>
      <c r="P246" s="26"/>
      <c r="Q246" s="26"/>
      <c r="T246" s="26"/>
      <c r="U246" s="26"/>
      <c r="V246" s="26"/>
    </row>
    <row r="247" spans="1:24">
      <c r="A247" s="1" t="s">
        <v>279</v>
      </c>
      <c r="B247" s="2" t="s">
        <v>85</v>
      </c>
      <c r="C247" s="41">
        <v>1</v>
      </c>
      <c r="D247" s="42"/>
      <c r="E247" s="23">
        <v>4885</v>
      </c>
      <c r="F247" s="23">
        <v>6236</v>
      </c>
      <c r="G247" s="23">
        <f t="shared" si="27"/>
        <v>1351</v>
      </c>
      <c r="H247" s="24">
        <f t="shared" si="28"/>
        <v>0.27656090071647904</v>
      </c>
      <c r="J247" s="23">
        <v>2640</v>
      </c>
      <c r="K247" s="23">
        <v>2813</v>
      </c>
      <c r="L247" s="26">
        <f t="shared" si="33"/>
        <v>173</v>
      </c>
      <c r="M247" s="24">
        <f t="shared" si="34"/>
        <v>6.5530303030303036E-2</v>
      </c>
      <c r="O247" s="26"/>
      <c r="P247" s="26"/>
      <c r="Q247" s="26"/>
      <c r="R247" s="37"/>
      <c r="S247" s="38"/>
      <c r="T247" s="26"/>
      <c r="U247" s="26"/>
      <c r="V247" s="26"/>
      <c r="W247" s="37"/>
      <c r="X247" s="38"/>
    </row>
    <row r="248" spans="1:24">
      <c r="A248" s="1" t="s">
        <v>281</v>
      </c>
      <c r="B248" s="2" t="s">
        <v>215</v>
      </c>
      <c r="C248" s="21">
        <v>1</v>
      </c>
      <c r="D248" s="22"/>
      <c r="E248" s="23">
        <v>7815</v>
      </c>
      <c r="F248" s="23">
        <v>8289</v>
      </c>
      <c r="G248" s="23">
        <f t="shared" si="27"/>
        <v>474</v>
      </c>
      <c r="H248" s="24">
        <f t="shared" si="28"/>
        <v>6.0652591170825339E-2</v>
      </c>
      <c r="J248" s="23">
        <v>6331</v>
      </c>
      <c r="K248" s="23">
        <v>6736</v>
      </c>
      <c r="L248" s="26">
        <f t="shared" si="33"/>
        <v>405</v>
      </c>
      <c r="M248" s="24">
        <f t="shared" si="34"/>
        <v>6.3970936660875055E-2</v>
      </c>
      <c r="O248" s="26"/>
      <c r="P248" s="26"/>
      <c r="Q248" s="26"/>
      <c r="T248" s="26"/>
      <c r="U248" s="26"/>
      <c r="V248" s="26"/>
    </row>
    <row r="249" spans="1:24">
      <c r="A249" s="1" t="s">
        <v>279</v>
      </c>
      <c r="B249" s="2" t="s">
        <v>312</v>
      </c>
      <c r="C249" s="21">
        <v>1</v>
      </c>
      <c r="D249" s="22"/>
      <c r="E249" s="23">
        <v>4036</v>
      </c>
      <c r="F249" s="23">
        <v>3834</v>
      </c>
      <c r="G249" s="23">
        <f t="shared" si="27"/>
        <v>-202</v>
      </c>
      <c r="H249" s="24">
        <f t="shared" si="28"/>
        <v>-5.0049554013875126E-2</v>
      </c>
      <c r="J249" s="23">
        <v>2534</v>
      </c>
      <c r="K249" s="23">
        <v>2671</v>
      </c>
      <c r="L249" s="26">
        <f t="shared" si="33"/>
        <v>137</v>
      </c>
      <c r="M249" s="24">
        <f t="shared" si="34"/>
        <v>5.4064719810576166E-2</v>
      </c>
      <c r="O249" s="26"/>
      <c r="P249" s="26"/>
      <c r="Q249" s="26"/>
      <c r="T249" s="26"/>
      <c r="U249" s="26"/>
      <c r="V249" s="26"/>
    </row>
    <row r="250" spans="1:24">
      <c r="A250" s="1" t="s">
        <v>276</v>
      </c>
      <c r="B250" s="2" t="s">
        <v>33</v>
      </c>
      <c r="C250" s="21">
        <v>1</v>
      </c>
      <c r="D250" s="22"/>
      <c r="E250" s="23">
        <v>5622</v>
      </c>
      <c r="F250" s="23">
        <v>7495</v>
      </c>
      <c r="G250" s="23">
        <f t="shared" si="27"/>
        <v>1873</v>
      </c>
      <c r="H250" s="24">
        <f t="shared" si="28"/>
        <v>0.33315546069014584</v>
      </c>
      <c r="J250" s="23">
        <v>4272</v>
      </c>
      <c r="K250" s="23">
        <v>4436</v>
      </c>
      <c r="L250" s="26">
        <f t="shared" si="33"/>
        <v>164</v>
      </c>
      <c r="M250" s="24">
        <f t="shared" si="34"/>
        <v>3.8389513108614229E-2</v>
      </c>
      <c r="O250" s="26"/>
      <c r="P250" s="26"/>
      <c r="Q250" s="26"/>
      <c r="T250" s="26"/>
      <c r="U250" s="26"/>
      <c r="V250" s="26"/>
    </row>
    <row r="251" spans="1:24">
      <c r="A251" s="10" t="s">
        <v>277</v>
      </c>
      <c r="B251" s="2" t="s">
        <v>66</v>
      </c>
      <c r="C251" s="41">
        <v>1</v>
      </c>
      <c r="D251" s="42"/>
      <c r="E251" s="23">
        <v>6240</v>
      </c>
      <c r="F251" s="23">
        <v>5591</v>
      </c>
      <c r="G251" s="23">
        <f t="shared" si="27"/>
        <v>-649</v>
      </c>
      <c r="H251" s="24">
        <f t="shared" si="28"/>
        <v>-0.10400641025641026</v>
      </c>
      <c r="J251" s="23">
        <v>3902</v>
      </c>
      <c r="K251" s="23">
        <v>4031</v>
      </c>
      <c r="L251" s="26">
        <f t="shared" si="33"/>
        <v>129</v>
      </c>
      <c r="M251" s="24">
        <f t="shared" si="34"/>
        <v>3.3059969246540234E-2</v>
      </c>
      <c r="O251" s="26"/>
      <c r="P251" s="26"/>
      <c r="Q251" s="26"/>
      <c r="R251" s="37"/>
      <c r="S251" s="38"/>
      <c r="T251" s="26"/>
      <c r="U251" s="26"/>
      <c r="V251" s="26"/>
      <c r="W251" s="37"/>
      <c r="X251" s="38"/>
    </row>
    <row r="252" spans="1:24">
      <c r="A252" s="1" t="s">
        <v>276</v>
      </c>
      <c r="B252" s="2" t="s">
        <v>210</v>
      </c>
      <c r="C252" s="21">
        <v>1</v>
      </c>
      <c r="D252" s="22"/>
      <c r="E252" s="23">
        <v>1563</v>
      </c>
      <c r="F252" s="23">
        <v>2045</v>
      </c>
      <c r="G252" s="23">
        <f t="shared" si="27"/>
        <v>482</v>
      </c>
      <c r="H252" s="24">
        <f t="shared" si="28"/>
        <v>0.30838131797824697</v>
      </c>
      <c r="J252" s="23">
        <v>1263</v>
      </c>
      <c r="K252" s="23">
        <v>1290</v>
      </c>
      <c r="L252" s="26">
        <f t="shared" si="33"/>
        <v>27</v>
      </c>
      <c r="M252" s="24">
        <f t="shared" si="34"/>
        <v>2.1377672209026127E-2</v>
      </c>
      <c r="O252" s="26"/>
      <c r="P252" s="26"/>
      <c r="Q252" s="26"/>
      <c r="T252" s="26"/>
      <c r="U252" s="26"/>
      <c r="V252" s="26"/>
    </row>
    <row r="253" spans="1:24">
      <c r="A253" s="1" t="s">
        <v>279</v>
      </c>
      <c r="B253" s="2" t="s">
        <v>205</v>
      </c>
      <c r="C253" s="21">
        <v>1</v>
      </c>
      <c r="D253" s="22"/>
      <c r="E253" s="23">
        <v>4766</v>
      </c>
      <c r="F253" s="23">
        <v>5438</v>
      </c>
      <c r="G253" s="23">
        <f t="shared" si="27"/>
        <v>672</v>
      </c>
      <c r="H253" s="24">
        <f t="shared" si="28"/>
        <v>0.14099874108266891</v>
      </c>
      <c r="J253" s="23">
        <v>4000</v>
      </c>
      <c r="K253" s="23">
        <v>4079</v>
      </c>
      <c r="L253" s="26">
        <f t="shared" si="33"/>
        <v>79</v>
      </c>
      <c r="M253" s="24">
        <f t="shared" si="34"/>
        <v>1.975E-2</v>
      </c>
      <c r="O253" s="26"/>
      <c r="P253" s="26"/>
      <c r="Q253" s="26"/>
      <c r="T253" s="26"/>
      <c r="U253" s="26"/>
      <c r="V253" s="26"/>
    </row>
    <row r="254" spans="1:24">
      <c r="A254" s="1" t="s">
        <v>278</v>
      </c>
      <c r="B254" s="2" t="s">
        <v>93</v>
      </c>
      <c r="C254" s="21">
        <v>1</v>
      </c>
      <c r="D254" s="22"/>
      <c r="E254" s="23">
        <v>5802</v>
      </c>
      <c r="F254" s="23">
        <v>6134</v>
      </c>
      <c r="G254" s="23">
        <f t="shared" si="27"/>
        <v>332</v>
      </c>
      <c r="H254" s="24">
        <f t="shared" si="28"/>
        <v>5.7221647707687007E-2</v>
      </c>
      <c r="J254" s="23">
        <v>4851</v>
      </c>
      <c r="K254" s="23">
        <v>4930</v>
      </c>
      <c r="L254" s="26">
        <f t="shared" si="33"/>
        <v>79</v>
      </c>
      <c r="M254" s="24">
        <f t="shared" si="34"/>
        <v>1.6285301999587713E-2</v>
      </c>
      <c r="O254" s="26"/>
      <c r="P254" s="26"/>
      <c r="Q254" s="26"/>
      <c r="T254" s="26"/>
      <c r="U254" s="26"/>
      <c r="V254" s="26"/>
    </row>
    <row r="255" spans="1:24">
      <c r="A255" s="1" t="s">
        <v>278</v>
      </c>
      <c r="B255" s="2" t="s">
        <v>198</v>
      </c>
      <c r="C255" s="21">
        <v>1</v>
      </c>
      <c r="D255" s="22"/>
      <c r="E255" s="23">
        <v>4658</v>
      </c>
      <c r="F255" s="23">
        <v>4982</v>
      </c>
      <c r="G255" s="23">
        <f t="shared" si="27"/>
        <v>324</v>
      </c>
      <c r="H255" s="24">
        <f t="shared" si="28"/>
        <v>6.9557750107342206E-2</v>
      </c>
      <c r="J255" s="23">
        <v>4034</v>
      </c>
      <c r="K255" s="23">
        <v>4097</v>
      </c>
      <c r="L255" s="26">
        <f t="shared" si="33"/>
        <v>63</v>
      </c>
      <c r="M255" s="24">
        <f t="shared" si="34"/>
        <v>1.5617253346554288E-2</v>
      </c>
      <c r="O255" s="26"/>
      <c r="P255" s="26"/>
      <c r="Q255" s="26"/>
      <c r="T255" s="26"/>
      <c r="U255" s="26"/>
      <c r="V255" s="26"/>
    </row>
    <row r="256" spans="1:24">
      <c r="A256" s="1" t="s">
        <v>277</v>
      </c>
      <c r="B256" s="2" t="s">
        <v>166</v>
      </c>
      <c r="C256" s="21">
        <v>1</v>
      </c>
      <c r="D256" s="22"/>
      <c r="E256" s="23">
        <v>1242</v>
      </c>
      <c r="F256" s="23">
        <v>1250</v>
      </c>
      <c r="G256" s="23">
        <f t="shared" si="27"/>
        <v>8</v>
      </c>
      <c r="H256" s="24">
        <f t="shared" si="28"/>
        <v>6.4412238325281803E-3</v>
      </c>
      <c r="J256" s="23">
        <v>1043</v>
      </c>
      <c r="K256" s="23">
        <v>1054</v>
      </c>
      <c r="L256" s="26">
        <f t="shared" si="33"/>
        <v>11</v>
      </c>
      <c r="M256" s="24">
        <f t="shared" si="34"/>
        <v>1.0546500479386385E-2</v>
      </c>
      <c r="O256" s="26"/>
      <c r="P256" s="26"/>
      <c r="Q256" s="26"/>
      <c r="T256" s="26"/>
      <c r="U256" s="26"/>
      <c r="V256" s="26"/>
    </row>
    <row r="257" spans="1:24">
      <c r="A257" s="1" t="s">
        <v>277</v>
      </c>
      <c r="B257" s="2" t="s">
        <v>35</v>
      </c>
      <c r="C257" s="21">
        <v>1</v>
      </c>
      <c r="D257" s="22"/>
      <c r="E257" s="23">
        <v>3713</v>
      </c>
      <c r="F257" s="23">
        <v>4382</v>
      </c>
      <c r="G257" s="23">
        <f t="shared" si="27"/>
        <v>669</v>
      </c>
      <c r="H257" s="24">
        <f t="shared" si="28"/>
        <v>0.18017775383786697</v>
      </c>
      <c r="J257" s="23">
        <v>2509</v>
      </c>
      <c r="K257" s="23">
        <v>2519</v>
      </c>
      <c r="L257" s="26">
        <f t="shared" si="33"/>
        <v>10</v>
      </c>
      <c r="M257" s="24">
        <f t="shared" si="34"/>
        <v>3.9856516540454365E-3</v>
      </c>
      <c r="O257" s="26"/>
      <c r="P257" s="26"/>
      <c r="Q257" s="26"/>
      <c r="T257" s="26"/>
      <c r="U257" s="26"/>
      <c r="V257" s="26"/>
    </row>
    <row r="258" spans="1:24">
      <c r="A258" s="1" t="s">
        <v>282</v>
      </c>
      <c r="B258" s="2" t="s">
        <v>170</v>
      </c>
      <c r="C258" s="21">
        <v>1</v>
      </c>
      <c r="D258" s="22"/>
      <c r="E258" s="23">
        <v>15975</v>
      </c>
      <c r="F258" s="23">
        <v>17503</v>
      </c>
      <c r="G258" s="23">
        <f t="shared" si="27"/>
        <v>1528</v>
      </c>
      <c r="H258" s="24">
        <f t="shared" si="28"/>
        <v>9.5649452269170585E-2</v>
      </c>
      <c r="J258" s="23">
        <v>14045</v>
      </c>
      <c r="K258" s="23">
        <v>13986</v>
      </c>
      <c r="L258" s="26">
        <f t="shared" si="33"/>
        <v>-59</v>
      </c>
      <c r="M258" s="24">
        <f t="shared" si="34"/>
        <v>-4.2007831968672122E-3</v>
      </c>
      <c r="O258" s="26"/>
      <c r="P258" s="26"/>
      <c r="Q258" s="26"/>
      <c r="T258" s="26"/>
      <c r="U258" s="26"/>
      <c r="V258" s="26"/>
    </row>
    <row r="259" spans="1:24">
      <c r="A259" s="1" t="s">
        <v>277</v>
      </c>
      <c r="B259" s="2" t="s">
        <v>72</v>
      </c>
      <c r="C259" s="21">
        <v>1</v>
      </c>
      <c r="D259" s="22"/>
      <c r="E259" s="23">
        <v>2839</v>
      </c>
      <c r="F259" s="23">
        <v>2711</v>
      </c>
      <c r="G259" s="23">
        <f t="shared" si="27"/>
        <v>-128</v>
      </c>
      <c r="H259" s="24">
        <f t="shared" si="28"/>
        <v>-4.5086297992250793E-2</v>
      </c>
      <c r="J259" s="23">
        <v>2102</v>
      </c>
      <c r="K259" s="23">
        <v>2092</v>
      </c>
      <c r="L259" s="26">
        <f t="shared" si="33"/>
        <v>-10</v>
      </c>
      <c r="M259" s="24">
        <f t="shared" si="34"/>
        <v>-4.7573739295908657E-3</v>
      </c>
      <c r="O259" s="26"/>
      <c r="P259" s="26"/>
      <c r="Q259" s="26"/>
      <c r="T259" s="26"/>
      <c r="U259" s="26"/>
      <c r="V259" s="26"/>
    </row>
    <row r="260" spans="1:24">
      <c r="A260" s="1" t="s">
        <v>277</v>
      </c>
      <c r="B260" s="2" t="s">
        <v>234</v>
      </c>
      <c r="C260" s="21">
        <v>1</v>
      </c>
      <c r="D260" s="22"/>
      <c r="E260" s="23">
        <v>6026</v>
      </c>
      <c r="F260" s="23">
        <v>5892</v>
      </c>
      <c r="G260" s="23">
        <f t="shared" si="27"/>
        <v>-134</v>
      </c>
      <c r="H260" s="24">
        <f t="shared" si="28"/>
        <v>-2.2236973116495189E-2</v>
      </c>
      <c r="J260" s="23">
        <v>5382</v>
      </c>
      <c r="K260" s="23">
        <v>5317</v>
      </c>
      <c r="L260" s="26">
        <f t="shared" si="33"/>
        <v>-65</v>
      </c>
      <c r="M260" s="24">
        <f t="shared" si="34"/>
        <v>-1.2077294685990338E-2</v>
      </c>
      <c r="O260" s="26"/>
      <c r="P260" s="26"/>
      <c r="Q260" s="26"/>
      <c r="T260" s="26"/>
      <c r="U260" s="26"/>
      <c r="V260" s="26"/>
    </row>
    <row r="261" spans="1:24">
      <c r="A261" s="1" t="s">
        <v>278</v>
      </c>
      <c r="B261" s="2" t="s">
        <v>222</v>
      </c>
      <c r="C261" s="21">
        <v>1</v>
      </c>
      <c r="D261" s="22"/>
      <c r="E261" s="23">
        <v>3044</v>
      </c>
      <c r="F261" s="23">
        <v>3316</v>
      </c>
      <c r="G261" s="23">
        <f t="shared" si="27"/>
        <v>272</v>
      </c>
      <c r="H261" s="24">
        <f t="shared" si="28"/>
        <v>8.9356110381077533E-2</v>
      </c>
      <c r="J261" s="23">
        <v>2465</v>
      </c>
      <c r="K261" s="23">
        <v>2408</v>
      </c>
      <c r="L261" s="26">
        <f t="shared" si="33"/>
        <v>-57</v>
      </c>
      <c r="M261" s="24">
        <f t="shared" si="34"/>
        <v>-2.3123732251521298E-2</v>
      </c>
      <c r="O261" s="26"/>
      <c r="P261" s="26"/>
      <c r="Q261" s="26"/>
      <c r="T261" s="26"/>
      <c r="U261" s="26"/>
      <c r="V261" s="26"/>
    </row>
    <row r="262" spans="1:24">
      <c r="A262" s="1" t="s">
        <v>280</v>
      </c>
      <c r="B262" s="2" t="s">
        <v>69</v>
      </c>
      <c r="C262" s="21">
        <v>1</v>
      </c>
      <c r="D262" s="22"/>
      <c r="E262" s="23">
        <v>474</v>
      </c>
      <c r="F262" s="23">
        <v>441</v>
      </c>
      <c r="G262" s="23">
        <f t="shared" si="27"/>
        <v>-33</v>
      </c>
      <c r="H262" s="24">
        <f t="shared" si="28"/>
        <v>-6.9620253164556958E-2</v>
      </c>
      <c r="J262" s="23">
        <v>197</v>
      </c>
      <c r="K262" s="23">
        <v>190</v>
      </c>
      <c r="L262" s="26">
        <f t="shared" si="33"/>
        <v>-7</v>
      </c>
      <c r="M262" s="24">
        <f t="shared" si="34"/>
        <v>-3.553299492385787E-2</v>
      </c>
      <c r="O262" s="26"/>
      <c r="P262" s="26"/>
      <c r="Q262" s="26"/>
      <c r="T262" s="26"/>
      <c r="U262" s="26"/>
      <c r="V262" s="26"/>
    </row>
    <row r="263" spans="1:24">
      <c r="A263" s="10" t="s">
        <v>281</v>
      </c>
      <c r="B263" s="2" t="s">
        <v>255</v>
      </c>
      <c r="C263" s="41">
        <v>1</v>
      </c>
      <c r="D263" s="42"/>
      <c r="E263" s="23">
        <v>1866</v>
      </c>
      <c r="F263" s="23">
        <v>2122</v>
      </c>
      <c r="G263" s="23">
        <f t="shared" si="27"/>
        <v>256</v>
      </c>
      <c r="H263" s="24">
        <f t="shared" si="28"/>
        <v>0.13719185423365488</v>
      </c>
      <c r="I263" s="38"/>
      <c r="J263" s="23">
        <v>1314</v>
      </c>
      <c r="K263" s="23">
        <v>1267</v>
      </c>
      <c r="L263" s="26">
        <f t="shared" si="33"/>
        <v>-47</v>
      </c>
      <c r="M263" s="24">
        <f t="shared" si="34"/>
        <v>-3.5768645357686452E-2</v>
      </c>
      <c r="N263" s="38"/>
      <c r="O263" s="26"/>
      <c r="P263" s="26"/>
      <c r="Q263" s="26"/>
      <c r="R263" s="37"/>
      <c r="S263" s="38"/>
      <c r="T263" s="26"/>
      <c r="U263" s="26"/>
      <c r="V263" s="26"/>
      <c r="W263" s="37"/>
      <c r="X263" s="38"/>
    </row>
    <row r="264" spans="1:24">
      <c r="A264" s="1" t="s">
        <v>281</v>
      </c>
      <c r="B264" s="2" t="s">
        <v>268</v>
      </c>
      <c r="C264" s="21">
        <v>1</v>
      </c>
      <c r="D264" s="22"/>
      <c r="E264" s="23">
        <v>4183</v>
      </c>
      <c r="F264" s="23">
        <v>4031</v>
      </c>
      <c r="G264" s="23">
        <f t="shared" si="27"/>
        <v>-152</v>
      </c>
      <c r="H264" s="24">
        <f t="shared" si="28"/>
        <v>-3.6337556777432466E-2</v>
      </c>
      <c r="J264" s="23">
        <v>3551</v>
      </c>
      <c r="K264" s="23">
        <v>3419</v>
      </c>
      <c r="L264" s="26">
        <f t="shared" si="33"/>
        <v>-132</v>
      </c>
      <c r="M264" s="24">
        <f t="shared" si="34"/>
        <v>-3.7172627428893268E-2</v>
      </c>
      <c r="O264" s="26"/>
      <c r="P264" s="26"/>
      <c r="Q264" s="26"/>
      <c r="R264" s="37"/>
      <c r="S264" s="38"/>
      <c r="T264" s="26"/>
      <c r="U264" s="26"/>
      <c r="V264" s="26"/>
      <c r="W264" s="37"/>
      <c r="X264" s="38"/>
    </row>
    <row r="265" spans="1:24">
      <c r="A265" s="1" t="s">
        <v>280</v>
      </c>
      <c r="B265" s="2" t="s">
        <v>91</v>
      </c>
      <c r="C265" s="21">
        <v>1</v>
      </c>
      <c r="D265" s="22"/>
      <c r="E265" s="23">
        <v>18445</v>
      </c>
      <c r="F265" s="23">
        <v>19206</v>
      </c>
      <c r="G265" s="23">
        <f t="shared" si="27"/>
        <v>761</v>
      </c>
      <c r="H265" s="24">
        <f t="shared" si="28"/>
        <v>4.1257793439956628E-2</v>
      </c>
      <c r="J265" s="23">
        <v>9040</v>
      </c>
      <c r="K265" s="23">
        <v>8651</v>
      </c>
      <c r="L265" s="26">
        <f t="shared" si="33"/>
        <v>-389</v>
      </c>
      <c r="M265" s="24">
        <f t="shared" si="34"/>
        <v>-4.3030973451327434E-2</v>
      </c>
      <c r="O265" s="26"/>
      <c r="P265" s="26"/>
      <c r="Q265" s="26"/>
      <c r="T265" s="26"/>
      <c r="U265" s="26"/>
      <c r="V265" s="26"/>
    </row>
    <row r="266" spans="1:24">
      <c r="A266" s="1" t="s">
        <v>280</v>
      </c>
      <c r="B266" s="2" t="s">
        <v>256</v>
      </c>
      <c r="C266" s="21">
        <v>1</v>
      </c>
      <c r="D266" s="22"/>
      <c r="E266" s="23">
        <v>28355</v>
      </c>
      <c r="F266" s="23">
        <v>27900</v>
      </c>
      <c r="G266" s="23">
        <f t="shared" si="27"/>
        <v>-455</v>
      </c>
      <c r="H266" s="24">
        <f t="shared" si="28"/>
        <v>-1.6046552636219361E-2</v>
      </c>
      <c r="J266" s="23">
        <v>15915</v>
      </c>
      <c r="K266" s="23">
        <v>15215</v>
      </c>
      <c r="L266" s="26">
        <f t="shared" si="33"/>
        <v>-700</v>
      </c>
      <c r="M266" s="24">
        <f t="shared" si="34"/>
        <v>-4.3983663210807412E-2</v>
      </c>
      <c r="O266" s="26"/>
      <c r="P266" s="26"/>
      <c r="Q266" s="26"/>
      <c r="T266" s="26"/>
      <c r="U266" s="26"/>
      <c r="V266" s="26"/>
    </row>
    <row r="267" spans="1:24">
      <c r="A267" s="10" t="s">
        <v>276</v>
      </c>
      <c r="B267" s="2" t="s">
        <v>124</v>
      </c>
      <c r="C267" s="41">
        <v>1</v>
      </c>
      <c r="D267" s="42"/>
      <c r="E267" s="23">
        <v>23896</v>
      </c>
      <c r="F267" s="23">
        <v>23605</v>
      </c>
      <c r="G267" s="23">
        <f t="shared" si="27"/>
        <v>-291</v>
      </c>
      <c r="H267" s="24">
        <f t="shared" si="28"/>
        <v>-1.2177770338131905E-2</v>
      </c>
      <c r="J267" s="23">
        <v>15254</v>
      </c>
      <c r="K267" s="23">
        <v>14547</v>
      </c>
      <c r="L267" s="26">
        <f t="shared" si="33"/>
        <v>-707</v>
      </c>
      <c r="M267" s="24">
        <f t="shared" si="34"/>
        <v>-4.6348498754425066E-2</v>
      </c>
      <c r="O267" s="26"/>
      <c r="P267" s="26"/>
      <c r="Q267" s="26"/>
      <c r="R267" s="37"/>
      <c r="S267" s="38"/>
      <c r="T267" s="26"/>
      <c r="U267" s="26"/>
      <c r="V267" s="26"/>
      <c r="W267" s="37"/>
      <c r="X267" s="38"/>
    </row>
    <row r="268" spans="1:24">
      <c r="A268" s="1" t="s">
        <v>276</v>
      </c>
      <c r="B268" s="2" t="s">
        <v>228</v>
      </c>
      <c r="C268" s="21">
        <v>1</v>
      </c>
      <c r="D268" s="22"/>
      <c r="E268" s="23">
        <v>2915</v>
      </c>
      <c r="F268" s="23">
        <v>2825</v>
      </c>
      <c r="G268" s="23">
        <f t="shared" si="27"/>
        <v>-90</v>
      </c>
      <c r="H268" s="24">
        <f t="shared" si="28"/>
        <v>-3.0874785591766724E-2</v>
      </c>
      <c r="J268" s="23">
        <v>1963</v>
      </c>
      <c r="K268" s="23">
        <v>1872</v>
      </c>
      <c r="L268" s="26">
        <f t="shared" si="33"/>
        <v>-91</v>
      </c>
      <c r="M268" s="24">
        <f t="shared" si="34"/>
        <v>-4.6357615894039736E-2</v>
      </c>
      <c r="O268" s="26"/>
      <c r="P268" s="26"/>
      <c r="Q268" s="26"/>
      <c r="T268" s="26"/>
      <c r="U268" s="26"/>
      <c r="V268" s="26"/>
    </row>
    <row r="269" spans="1:24">
      <c r="A269" s="1" t="s">
        <v>277</v>
      </c>
      <c r="B269" s="2" t="s">
        <v>136</v>
      </c>
      <c r="C269" s="21">
        <v>1</v>
      </c>
      <c r="D269" s="22"/>
      <c r="E269" s="23">
        <v>5182</v>
      </c>
      <c r="F269" s="23">
        <v>4531</v>
      </c>
      <c r="G269" s="23">
        <f t="shared" si="27"/>
        <v>-651</v>
      </c>
      <c r="H269" s="24">
        <f t="shared" si="28"/>
        <v>-0.12562717097645695</v>
      </c>
      <c r="J269" s="23">
        <v>2333</v>
      </c>
      <c r="K269" s="23">
        <v>2221</v>
      </c>
      <c r="L269" s="26">
        <f t="shared" si="33"/>
        <v>-112</v>
      </c>
      <c r="M269" s="24">
        <f t="shared" si="34"/>
        <v>-4.8006858122588938E-2</v>
      </c>
      <c r="O269" s="26"/>
      <c r="P269" s="26"/>
      <c r="Q269" s="26"/>
      <c r="T269" s="26"/>
      <c r="U269" s="26"/>
      <c r="V269" s="26"/>
    </row>
    <row r="270" spans="1:24">
      <c r="A270" s="1" t="s">
        <v>276</v>
      </c>
      <c r="B270" s="2" t="s">
        <v>203</v>
      </c>
      <c r="C270" s="21">
        <v>1</v>
      </c>
      <c r="D270" s="22"/>
      <c r="E270" s="23">
        <v>7358</v>
      </c>
      <c r="F270" s="23">
        <v>8765</v>
      </c>
      <c r="G270" s="23">
        <f t="shared" si="27"/>
        <v>1407</v>
      </c>
      <c r="H270" s="24">
        <f t="shared" si="28"/>
        <v>0.1912204403370481</v>
      </c>
      <c r="J270" s="23">
        <v>6129</v>
      </c>
      <c r="K270" s="23">
        <v>5823</v>
      </c>
      <c r="L270" s="26">
        <f t="shared" si="33"/>
        <v>-306</v>
      </c>
      <c r="M270" s="24">
        <f t="shared" si="34"/>
        <v>-4.9926578560939794E-2</v>
      </c>
      <c r="O270" s="26"/>
      <c r="P270" s="26"/>
      <c r="Q270" s="26"/>
      <c r="T270" s="26"/>
      <c r="U270" s="26"/>
      <c r="V270" s="26"/>
    </row>
    <row r="271" spans="1:24">
      <c r="A271" s="1" t="s">
        <v>277</v>
      </c>
      <c r="B271" s="2" t="s">
        <v>169</v>
      </c>
      <c r="C271" s="21">
        <v>1</v>
      </c>
      <c r="D271" s="22"/>
      <c r="E271" s="23">
        <v>1544</v>
      </c>
      <c r="F271" s="23">
        <v>1437</v>
      </c>
      <c r="G271" s="23">
        <f t="shared" si="27"/>
        <v>-107</v>
      </c>
      <c r="H271" s="24">
        <f t="shared" si="28"/>
        <v>-6.9300518134715022E-2</v>
      </c>
      <c r="J271" s="23">
        <v>1299</v>
      </c>
      <c r="K271" s="23">
        <v>1233</v>
      </c>
      <c r="L271" s="26">
        <f t="shared" si="33"/>
        <v>-66</v>
      </c>
      <c r="M271" s="24">
        <f t="shared" si="34"/>
        <v>-5.0808314087759814E-2</v>
      </c>
      <c r="O271" s="26"/>
      <c r="P271" s="26"/>
      <c r="Q271" s="26"/>
      <c r="T271" s="26"/>
      <c r="U271" s="26"/>
      <c r="V271" s="26"/>
    </row>
    <row r="272" spans="1:24">
      <c r="A272" s="1" t="s">
        <v>281</v>
      </c>
      <c r="B272" s="2" t="s">
        <v>199</v>
      </c>
      <c r="C272" s="21">
        <v>1</v>
      </c>
      <c r="D272" s="22"/>
      <c r="E272" s="23">
        <v>3325</v>
      </c>
      <c r="F272" s="23">
        <v>3093</v>
      </c>
      <c r="G272" s="23">
        <f t="shared" si="27"/>
        <v>-232</v>
      </c>
      <c r="H272" s="24">
        <f t="shared" si="28"/>
        <v>-6.9774436090225558E-2</v>
      </c>
      <c r="J272" s="23">
        <v>2675</v>
      </c>
      <c r="K272" s="23">
        <v>2523</v>
      </c>
      <c r="L272" s="26">
        <f t="shared" si="33"/>
        <v>-152</v>
      </c>
      <c r="M272" s="24">
        <f t="shared" si="34"/>
        <v>-5.6822429906542057E-2</v>
      </c>
      <c r="O272" s="26"/>
      <c r="P272" s="26"/>
      <c r="Q272" s="26"/>
      <c r="T272" s="26"/>
      <c r="U272" s="26"/>
      <c r="V272" s="26"/>
    </row>
    <row r="273" spans="1:24">
      <c r="A273" s="1" t="s">
        <v>277</v>
      </c>
      <c r="B273" s="2" t="s">
        <v>44</v>
      </c>
      <c r="C273" s="21">
        <v>1</v>
      </c>
      <c r="D273" s="22"/>
      <c r="E273" s="23">
        <v>3849</v>
      </c>
      <c r="F273" s="23">
        <v>3796</v>
      </c>
      <c r="G273" s="23">
        <f t="shared" si="27"/>
        <v>-53</v>
      </c>
      <c r="H273" s="24">
        <f t="shared" si="28"/>
        <v>-1.3769810340348142E-2</v>
      </c>
      <c r="J273" s="23">
        <v>3167</v>
      </c>
      <c r="K273" s="23">
        <v>2935</v>
      </c>
      <c r="L273" s="26">
        <f t="shared" si="33"/>
        <v>-232</v>
      </c>
      <c r="M273" s="24">
        <f t="shared" si="34"/>
        <v>-7.3255446795074203E-2</v>
      </c>
      <c r="O273" s="26"/>
      <c r="P273" s="26"/>
      <c r="Q273" s="26"/>
      <c r="T273" s="26"/>
      <c r="U273" s="26"/>
      <c r="V273" s="26"/>
    </row>
    <row r="274" spans="1:24">
      <c r="A274" s="1" t="s">
        <v>278</v>
      </c>
      <c r="B274" s="2" t="s">
        <v>126</v>
      </c>
      <c r="C274" s="21">
        <v>1</v>
      </c>
      <c r="D274" s="22"/>
      <c r="E274" s="23">
        <v>4222</v>
      </c>
      <c r="F274" s="23">
        <v>4371</v>
      </c>
      <c r="G274" s="23">
        <f t="shared" si="27"/>
        <v>149</v>
      </c>
      <c r="H274" s="24">
        <f t="shared" si="28"/>
        <v>3.5291331122690665E-2</v>
      </c>
      <c r="J274" s="23">
        <v>3582</v>
      </c>
      <c r="K274" s="23">
        <v>3318</v>
      </c>
      <c r="L274" s="26">
        <f t="shared" si="33"/>
        <v>-264</v>
      </c>
      <c r="M274" s="24">
        <f t="shared" si="34"/>
        <v>-7.3701842546063656E-2</v>
      </c>
      <c r="O274" s="26"/>
      <c r="P274" s="26"/>
      <c r="Q274" s="26"/>
      <c r="T274" s="26"/>
      <c r="U274" s="26"/>
      <c r="V274" s="26"/>
    </row>
    <row r="275" spans="1:24">
      <c r="A275" s="1" t="s">
        <v>277</v>
      </c>
      <c r="B275" s="2" t="s">
        <v>8</v>
      </c>
      <c r="C275" s="21">
        <v>1</v>
      </c>
      <c r="D275" s="22"/>
      <c r="E275" s="23">
        <v>2408</v>
      </c>
      <c r="F275" s="23">
        <v>2517</v>
      </c>
      <c r="G275" s="23">
        <f t="shared" si="27"/>
        <v>109</v>
      </c>
      <c r="H275" s="24">
        <f t="shared" si="28"/>
        <v>4.5265780730897008E-2</v>
      </c>
      <c r="J275" s="23">
        <v>1865</v>
      </c>
      <c r="K275" s="23">
        <v>1718</v>
      </c>
      <c r="L275" s="26">
        <f t="shared" si="33"/>
        <v>-147</v>
      </c>
      <c r="M275" s="24">
        <f t="shared" si="34"/>
        <v>-7.8820375335120638E-2</v>
      </c>
      <c r="O275" s="26"/>
      <c r="P275" s="26"/>
      <c r="Q275" s="26"/>
      <c r="T275" s="26"/>
      <c r="U275" s="26"/>
      <c r="V275" s="26"/>
    </row>
    <row r="276" spans="1:24">
      <c r="A276" s="1" t="s">
        <v>283</v>
      </c>
      <c r="B276" s="2" t="s">
        <v>67</v>
      </c>
      <c r="C276" s="21">
        <v>1</v>
      </c>
      <c r="D276" s="22"/>
      <c r="E276" s="23">
        <v>14982</v>
      </c>
      <c r="F276" s="23">
        <v>12831</v>
      </c>
      <c r="G276" s="23">
        <f t="shared" ref="G276:G280" si="35">F276-E276</f>
        <v>-2151</v>
      </c>
      <c r="H276" s="24">
        <f t="shared" ref="H276:H280" si="36">G276/E276</f>
        <v>-0.14357228674409292</v>
      </c>
      <c r="J276" s="23">
        <v>10781</v>
      </c>
      <c r="K276" s="23">
        <v>9917</v>
      </c>
      <c r="L276" s="26">
        <f t="shared" si="33"/>
        <v>-864</v>
      </c>
      <c r="M276" s="24">
        <f t="shared" si="34"/>
        <v>-8.0140988776551333E-2</v>
      </c>
      <c r="O276" s="26"/>
      <c r="P276" s="26"/>
      <c r="Q276" s="26"/>
      <c r="T276" s="26"/>
      <c r="U276" s="26"/>
      <c r="V276" s="26"/>
    </row>
    <row r="277" spans="1:24">
      <c r="A277" s="1" t="s">
        <v>282</v>
      </c>
      <c r="B277" s="2" t="s">
        <v>90</v>
      </c>
      <c r="C277" s="21">
        <v>1</v>
      </c>
      <c r="D277" s="22"/>
      <c r="E277" s="23">
        <v>5575</v>
      </c>
      <c r="F277" s="23">
        <v>5027</v>
      </c>
      <c r="G277" s="23">
        <f t="shared" si="35"/>
        <v>-548</v>
      </c>
      <c r="H277" s="24">
        <f t="shared" si="36"/>
        <v>-9.8295964125560534E-2</v>
      </c>
      <c r="J277" s="23">
        <v>3649</v>
      </c>
      <c r="K277" s="23">
        <v>3262</v>
      </c>
      <c r="L277" s="26">
        <f t="shared" ref="L277:L280" si="37">K277-J277</f>
        <v>-387</v>
      </c>
      <c r="M277" s="24">
        <f t="shared" ref="M277:M280" si="38">L277/J277</f>
        <v>-0.10605645382296519</v>
      </c>
      <c r="O277" s="26"/>
      <c r="P277" s="26"/>
      <c r="Q277" s="26"/>
      <c r="T277" s="26"/>
      <c r="U277" s="26"/>
      <c r="V277" s="26"/>
    </row>
    <row r="278" spans="1:24">
      <c r="A278" s="1" t="s">
        <v>282</v>
      </c>
      <c r="B278" s="2" t="s">
        <v>63</v>
      </c>
      <c r="C278" s="41">
        <v>1</v>
      </c>
      <c r="D278" s="42"/>
      <c r="E278" s="23">
        <v>5851</v>
      </c>
      <c r="F278" s="23">
        <v>6684</v>
      </c>
      <c r="G278" s="23">
        <f t="shared" si="35"/>
        <v>833</v>
      </c>
      <c r="H278" s="24">
        <f t="shared" si="36"/>
        <v>0.14236882584173646</v>
      </c>
      <c r="J278" s="23">
        <v>4727</v>
      </c>
      <c r="K278" s="23">
        <v>4219</v>
      </c>
      <c r="L278" s="26">
        <f t="shared" si="37"/>
        <v>-508</v>
      </c>
      <c r="M278" s="24">
        <f t="shared" si="38"/>
        <v>-0.10746773852337635</v>
      </c>
      <c r="O278" s="26"/>
      <c r="P278" s="26"/>
      <c r="Q278" s="26"/>
      <c r="R278" s="37"/>
      <c r="S278" s="38"/>
      <c r="T278" s="26"/>
      <c r="U278" s="26"/>
      <c r="V278" s="26"/>
      <c r="W278" s="37"/>
      <c r="X278" s="38"/>
    </row>
    <row r="279" spans="1:24">
      <c r="A279" s="1" t="s">
        <v>276</v>
      </c>
      <c r="B279" s="2" t="s">
        <v>94</v>
      </c>
      <c r="C279" s="21">
        <v>1</v>
      </c>
      <c r="D279" s="22"/>
      <c r="E279" s="23">
        <v>3853</v>
      </c>
      <c r="F279" s="23">
        <v>3493</v>
      </c>
      <c r="G279" s="23">
        <f t="shared" si="35"/>
        <v>-360</v>
      </c>
      <c r="H279" s="24">
        <f t="shared" si="36"/>
        <v>-9.3433688035297169E-2</v>
      </c>
      <c r="J279" s="23">
        <v>3070</v>
      </c>
      <c r="K279" s="23">
        <v>2127</v>
      </c>
      <c r="L279" s="26">
        <f t="shared" si="37"/>
        <v>-943</v>
      </c>
      <c r="M279" s="24">
        <f t="shared" si="38"/>
        <v>-0.30716612377850161</v>
      </c>
      <c r="O279" s="26"/>
      <c r="P279" s="26"/>
      <c r="Q279" s="26"/>
      <c r="T279" s="26"/>
      <c r="U279" s="26"/>
      <c r="V279" s="26"/>
    </row>
    <row r="280" spans="1:24">
      <c r="A280" s="1" t="s">
        <v>278</v>
      </c>
      <c r="B280" s="2" t="s">
        <v>315</v>
      </c>
      <c r="C280" s="21">
        <v>1</v>
      </c>
      <c r="E280" s="23">
        <v>1814</v>
      </c>
      <c r="F280" s="23">
        <v>1774</v>
      </c>
      <c r="G280" s="23">
        <f t="shared" si="35"/>
        <v>-40</v>
      </c>
      <c r="H280" s="24">
        <f t="shared" si="36"/>
        <v>-2.2050716648291068E-2</v>
      </c>
      <c r="J280" s="26">
        <v>1174</v>
      </c>
      <c r="K280" s="26">
        <v>1060</v>
      </c>
      <c r="L280" s="26">
        <f t="shared" si="37"/>
        <v>-114</v>
      </c>
      <c r="M280" s="24">
        <f t="shared" si="38"/>
        <v>-9.7103918228279393E-2</v>
      </c>
      <c r="O280" s="33"/>
      <c r="P280" s="33"/>
      <c r="Q280" s="33"/>
      <c r="R280" s="34"/>
      <c r="T280" s="33"/>
      <c r="U280" s="33"/>
      <c r="V280" s="33"/>
      <c r="W280" s="34"/>
    </row>
    <row r="281" spans="1:24">
      <c r="E281" s="23"/>
      <c r="F281" s="23"/>
      <c r="G281" s="23"/>
      <c r="H281" s="23"/>
      <c r="J281" s="26"/>
      <c r="K281" s="26"/>
      <c r="L281" s="26"/>
      <c r="O281" s="26"/>
      <c r="P281" s="26"/>
      <c r="Q281" s="26"/>
      <c r="T281" s="26"/>
      <c r="U281" s="26"/>
      <c r="V281" s="26"/>
    </row>
    <row r="282" spans="1:24" s="59" customFormat="1">
      <c r="A282" s="55" t="s">
        <v>334</v>
      </c>
      <c r="B282" s="55"/>
      <c r="C282" s="32"/>
      <c r="D282" s="32"/>
      <c r="E282" s="56">
        <f>SUM(E212:E280)</f>
        <v>472954</v>
      </c>
      <c r="F282" s="56">
        <f t="shared" ref="F282:G282" si="39">SUM(F212:F280)</f>
        <v>514754</v>
      </c>
      <c r="G282" s="56">
        <f t="shared" si="39"/>
        <v>41800</v>
      </c>
      <c r="H282" s="25">
        <f>G282/E282</f>
        <v>8.8380688185320355E-2</v>
      </c>
      <c r="I282" s="36"/>
      <c r="J282" s="56">
        <f>SUM(J212:J280)</f>
        <v>327163</v>
      </c>
      <c r="K282" s="56">
        <f t="shared" ref="K282:L282" si="40">SUM(K212:K280)</f>
        <v>348904</v>
      </c>
      <c r="L282" s="56">
        <f t="shared" si="40"/>
        <v>21741</v>
      </c>
      <c r="M282" s="25">
        <f>L282/J282</f>
        <v>6.6453113585582715E-2</v>
      </c>
      <c r="N282" s="36"/>
      <c r="O282" s="57">
        <f>SUM(O212:O219)</f>
        <v>6080</v>
      </c>
      <c r="P282" s="57">
        <f>SUM(P212:P219)</f>
        <v>6525</v>
      </c>
      <c r="Q282" s="57">
        <f>P282-O282</f>
        <v>445</v>
      </c>
      <c r="R282" s="25">
        <f>Q282/O282</f>
        <v>7.3190789473684209E-2</v>
      </c>
      <c r="S282" s="58"/>
      <c r="T282" s="101">
        <f>SUM(T212:T218)</f>
        <v>4287</v>
      </c>
      <c r="U282" s="101">
        <f>SUM(U212:U218)</f>
        <v>4368</v>
      </c>
      <c r="V282" s="57">
        <f>U282-T282</f>
        <v>81</v>
      </c>
      <c r="W282" s="25">
        <f>V282/T282</f>
        <v>1.8894331700489854E-2</v>
      </c>
      <c r="X282" s="58"/>
    </row>
    <row r="284" spans="1:24">
      <c r="K284" s="26"/>
      <c r="L284" s="26"/>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T276"/>
  <sheetViews>
    <sheetView workbookViewId="0"/>
  </sheetViews>
  <sheetFormatPr defaultRowHeight="15"/>
  <cols>
    <col min="1" max="1" width="27.7109375" style="1" customWidth="1"/>
    <col min="2" max="2" width="33.42578125" style="2" customWidth="1"/>
    <col min="3" max="3" width="21.140625" style="3" customWidth="1"/>
    <col min="4" max="4" width="19.85546875" style="3" customWidth="1"/>
    <col min="5" max="5" width="15.140625" style="3" customWidth="1"/>
    <col min="6" max="6" width="126" style="5" customWidth="1"/>
    <col min="7" max="7" width="15.7109375" style="1" customWidth="1"/>
    <col min="8" max="8" width="9.140625" style="1"/>
    <col min="9" max="10" width="15.7109375" style="1" customWidth="1"/>
    <col min="11" max="11" width="9.140625" style="1"/>
    <col min="12" max="13" width="15.7109375" style="1" customWidth="1"/>
    <col min="14" max="14" width="9.140625" style="1"/>
    <col min="15" max="15" width="9.140625" style="1" customWidth="1"/>
    <col min="16" max="17" width="15.7109375" style="1" customWidth="1"/>
    <col min="18" max="18" width="10.7109375" style="1" customWidth="1"/>
    <col min="19" max="19" width="9.7109375" style="1" customWidth="1"/>
    <col min="20" max="20" width="84.5703125" style="1" customWidth="1"/>
    <col min="21" max="16384" width="9.140625" style="1"/>
  </cols>
  <sheetData>
    <row r="1" spans="1:20" s="2" customFormat="1">
      <c r="A1" s="2" t="s">
        <v>274</v>
      </c>
      <c r="B1" s="2" t="s">
        <v>0</v>
      </c>
      <c r="C1" s="6" t="s">
        <v>337</v>
      </c>
      <c r="D1" s="6" t="s">
        <v>338</v>
      </c>
      <c r="E1" s="6" t="s">
        <v>275</v>
      </c>
      <c r="F1" s="7" t="s">
        <v>184</v>
      </c>
    </row>
    <row r="2" spans="1:20">
      <c r="A2" s="10" t="s">
        <v>277</v>
      </c>
      <c r="B2" s="2" t="s">
        <v>135</v>
      </c>
      <c r="C2" s="8"/>
      <c r="D2" s="8"/>
      <c r="E2" s="8"/>
      <c r="F2" s="9"/>
    </row>
    <row r="3" spans="1:20">
      <c r="A3" s="1" t="s">
        <v>278</v>
      </c>
      <c r="B3" s="2" t="s">
        <v>307</v>
      </c>
      <c r="E3" s="4"/>
      <c r="F3" s="1"/>
    </row>
    <row r="4" spans="1:20">
      <c r="A4" s="1" t="s">
        <v>279</v>
      </c>
      <c r="B4" s="2" t="s">
        <v>260</v>
      </c>
      <c r="C4" s="3">
        <v>1119</v>
      </c>
    </row>
    <row r="5" spans="1:20">
      <c r="A5" s="1" t="s">
        <v>277</v>
      </c>
      <c r="B5" s="2" t="s">
        <v>254</v>
      </c>
    </row>
    <row r="6" spans="1:20">
      <c r="A6" s="1" t="s">
        <v>277</v>
      </c>
      <c r="B6" s="2" t="s">
        <v>116</v>
      </c>
    </row>
    <row r="7" spans="1:20">
      <c r="A7" s="1" t="s">
        <v>280</v>
      </c>
      <c r="B7" s="2" t="s">
        <v>217</v>
      </c>
      <c r="F7" s="5" t="s">
        <v>299</v>
      </c>
    </row>
    <row r="8" spans="1:20">
      <c r="A8" s="1" t="s">
        <v>280</v>
      </c>
      <c r="B8" s="2" t="s">
        <v>223</v>
      </c>
    </row>
    <row r="9" spans="1:20" s="10" customFormat="1">
      <c r="A9" s="1" t="s">
        <v>278</v>
      </c>
      <c r="B9" s="2" t="s">
        <v>126</v>
      </c>
      <c r="C9" s="3"/>
      <c r="D9" s="3"/>
      <c r="E9" s="3"/>
      <c r="F9" s="5"/>
      <c r="G9" s="1"/>
      <c r="H9" s="1"/>
      <c r="I9" s="1"/>
      <c r="J9" s="1"/>
      <c r="K9" s="1"/>
      <c r="L9" s="1"/>
      <c r="M9" s="1"/>
      <c r="N9" s="1"/>
      <c r="O9" s="1"/>
      <c r="P9" s="1"/>
      <c r="Q9" s="1"/>
      <c r="R9" s="1"/>
      <c r="S9" s="1"/>
      <c r="T9" s="1"/>
    </row>
    <row r="10" spans="1:20" s="10" customFormat="1">
      <c r="A10" s="1" t="s">
        <v>282</v>
      </c>
      <c r="B10" s="2" t="s">
        <v>201</v>
      </c>
      <c r="C10" s="3"/>
      <c r="D10" s="3"/>
      <c r="E10" s="3"/>
      <c r="F10" s="5"/>
      <c r="G10" s="1"/>
      <c r="H10" s="1"/>
      <c r="I10" s="1"/>
      <c r="J10" s="1"/>
      <c r="K10" s="1"/>
      <c r="L10" s="1"/>
      <c r="M10" s="1"/>
      <c r="N10" s="1"/>
      <c r="O10" s="1"/>
      <c r="P10" s="1"/>
      <c r="Q10" s="1"/>
      <c r="R10" s="1"/>
      <c r="S10" s="1"/>
      <c r="T10" s="1"/>
    </row>
    <row r="11" spans="1:20" s="10" customFormat="1">
      <c r="A11" s="10" t="s">
        <v>277</v>
      </c>
      <c r="B11" s="2" t="s">
        <v>66</v>
      </c>
      <c r="C11" s="8"/>
      <c r="D11" s="8"/>
      <c r="E11" s="8"/>
      <c r="F11" s="9"/>
      <c r="G11" s="1"/>
      <c r="H11" s="1"/>
      <c r="I11" s="1"/>
      <c r="J11" s="1"/>
      <c r="K11" s="1"/>
      <c r="L11" s="1"/>
      <c r="M11" s="1"/>
      <c r="N11" s="1"/>
      <c r="O11" s="1"/>
      <c r="P11" s="1"/>
      <c r="Q11" s="1"/>
      <c r="R11" s="1"/>
      <c r="S11" s="1"/>
      <c r="T11" s="1"/>
    </row>
    <row r="12" spans="1:20" s="10" customFormat="1">
      <c r="A12" s="1" t="s">
        <v>279</v>
      </c>
      <c r="B12" s="2" t="s">
        <v>147</v>
      </c>
      <c r="C12" s="3">
        <v>513</v>
      </c>
      <c r="D12" s="3">
        <v>112</v>
      </c>
      <c r="E12" s="3">
        <v>370</v>
      </c>
      <c r="F12" s="5"/>
      <c r="G12" s="1"/>
      <c r="H12" s="1"/>
      <c r="I12" s="1"/>
      <c r="J12" s="1"/>
      <c r="K12" s="1"/>
      <c r="L12" s="1"/>
      <c r="M12" s="1"/>
      <c r="N12" s="1"/>
      <c r="O12" s="1"/>
      <c r="P12" s="1"/>
      <c r="Q12" s="1"/>
      <c r="R12" s="1"/>
      <c r="S12" s="1"/>
      <c r="T12" s="1"/>
    </row>
    <row r="13" spans="1:20" s="10" customFormat="1">
      <c r="A13" s="1" t="s">
        <v>276</v>
      </c>
      <c r="B13" s="2" t="s">
        <v>141</v>
      </c>
      <c r="C13" s="3"/>
      <c r="D13" s="3"/>
      <c r="E13" s="3"/>
      <c r="F13" s="5"/>
      <c r="G13" s="1"/>
      <c r="H13" s="1"/>
      <c r="I13" s="1"/>
      <c r="J13" s="1"/>
      <c r="K13" s="1"/>
      <c r="L13" s="1"/>
      <c r="M13" s="1"/>
      <c r="N13" s="1"/>
      <c r="O13" s="1"/>
      <c r="P13" s="1"/>
      <c r="Q13" s="1"/>
      <c r="R13" s="1"/>
      <c r="S13" s="1"/>
      <c r="T13" s="1"/>
    </row>
    <row r="14" spans="1:20" s="10" customFormat="1">
      <c r="A14" s="1" t="s">
        <v>282</v>
      </c>
      <c r="B14" s="2" t="s">
        <v>115</v>
      </c>
      <c r="C14" s="11"/>
      <c r="D14" s="11"/>
      <c r="E14" s="11"/>
      <c r="F14" s="5" t="s">
        <v>302</v>
      </c>
      <c r="G14" s="1"/>
      <c r="H14" s="1"/>
      <c r="I14" s="1"/>
      <c r="J14" s="1"/>
      <c r="K14" s="1"/>
      <c r="L14" s="1"/>
      <c r="M14" s="1"/>
      <c r="N14" s="1"/>
      <c r="O14" s="1"/>
      <c r="P14" s="1"/>
      <c r="Q14" s="1"/>
      <c r="R14" s="1"/>
      <c r="S14" s="1"/>
      <c r="T14" s="1"/>
    </row>
    <row r="15" spans="1:20">
      <c r="A15" s="1" t="s">
        <v>280</v>
      </c>
      <c r="B15" s="2" t="s">
        <v>194</v>
      </c>
      <c r="F15" s="5" t="s">
        <v>288</v>
      </c>
    </row>
    <row r="16" spans="1:20">
      <c r="A16" s="1" t="s">
        <v>281</v>
      </c>
      <c r="B16" s="2" t="s">
        <v>153</v>
      </c>
    </row>
    <row r="17" spans="1:6">
      <c r="A17" s="1" t="s">
        <v>279</v>
      </c>
      <c r="B17" s="2" t="s">
        <v>30</v>
      </c>
    </row>
    <row r="18" spans="1:6">
      <c r="A18" s="1" t="s">
        <v>278</v>
      </c>
      <c r="B18" s="2" t="s">
        <v>31</v>
      </c>
    </row>
    <row r="19" spans="1:6">
      <c r="A19" s="1" t="s">
        <v>278</v>
      </c>
      <c r="B19" s="2" t="s">
        <v>163</v>
      </c>
    </row>
    <row r="20" spans="1:6">
      <c r="A20" s="1" t="s">
        <v>279</v>
      </c>
      <c r="B20" s="2" t="s">
        <v>190</v>
      </c>
      <c r="C20" s="3">
        <v>287</v>
      </c>
      <c r="D20" s="3">
        <v>48</v>
      </c>
      <c r="E20" s="3">
        <v>173</v>
      </c>
    </row>
    <row r="21" spans="1:6">
      <c r="A21" s="10" t="s">
        <v>278</v>
      </c>
      <c r="B21" s="2" t="s">
        <v>214</v>
      </c>
      <c r="C21" s="8">
        <v>778</v>
      </c>
      <c r="D21" s="8">
        <v>491</v>
      </c>
      <c r="E21" s="8">
        <v>1490</v>
      </c>
      <c r="F21" s="9"/>
    </row>
    <row r="22" spans="1:6">
      <c r="A22" s="1" t="s">
        <v>279</v>
      </c>
      <c r="B22" s="2" t="s">
        <v>173</v>
      </c>
    </row>
    <row r="23" spans="1:6">
      <c r="A23" s="1" t="s">
        <v>276</v>
      </c>
      <c r="B23" s="2" t="s">
        <v>263</v>
      </c>
    </row>
    <row r="24" spans="1:6">
      <c r="A24" s="1" t="s">
        <v>277</v>
      </c>
      <c r="B24" s="2" t="s">
        <v>200</v>
      </c>
    </row>
    <row r="25" spans="1:6">
      <c r="A25" s="1" t="s">
        <v>284</v>
      </c>
      <c r="B25" s="2" t="s">
        <v>114</v>
      </c>
    </row>
    <row r="26" spans="1:6">
      <c r="A26" s="1" t="s">
        <v>282</v>
      </c>
      <c r="B26" s="2" t="s">
        <v>142</v>
      </c>
      <c r="C26" s="3">
        <v>1284</v>
      </c>
      <c r="D26" s="3">
        <v>1149</v>
      </c>
      <c r="E26" s="3">
        <v>395</v>
      </c>
    </row>
    <row r="27" spans="1:6">
      <c r="A27" s="1" t="s">
        <v>280</v>
      </c>
      <c r="B27" s="2" t="s">
        <v>231</v>
      </c>
      <c r="C27" s="3">
        <v>995</v>
      </c>
      <c r="D27" s="3">
        <v>60</v>
      </c>
      <c r="E27" s="3">
        <v>1101</v>
      </c>
    </row>
    <row r="28" spans="1:6">
      <c r="A28" s="1" t="s">
        <v>277</v>
      </c>
      <c r="B28" s="2" t="s">
        <v>86</v>
      </c>
      <c r="C28" s="3">
        <v>1124</v>
      </c>
      <c r="D28" s="3">
        <v>45</v>
      </c>
      <c r="E28" s="3">
        <v>498</v>
      </c>
    </row>
    <row r="29" spans="1:6">
      <c r="A29" s="10" t="s">
        <v>276</v>
      </c>
      <c r="B29" s="2" t="s">
        <v>124</v>
      </c>
      <c r="C29" s="8"/>
      <c r="D29" s="8"/>
      <c r="E29" s="8"/>
      <c r="F29" s="9"/>
    </row>
    <row r="30" spans="1:6">
      <c r="A30" s="1" t="s">
        <v>282</v>
      </c>
      <c r="B30" s="2" t="s">
        <v>137</v>
      </c>
      <c r="C30" s="3">
        <v>276</v>
      </c>
      <c r="D30" s="3">
        <v>48</v>
      </c>
      <c r="E30" s="3">
        <v>177</v>
      </c>
    </row>
    <row r="31" spans="1:6">
      <c r="A31" s="1" t="s">
        <v>280</v>
      </c>
      <c r="B31" s="2" t="s">
        <v>243</v>
      </c>
      <c r="C31" s="3">
        <v>715</v>
      </c>
      <c r="D31" s="3">
        <v>125</v>
      </c>
      <c r="E31" s="3">
        <v>3055</v>
      </c>
    </row>
    <row r="32" spans="1:6">
      <c r="A32" s="10" t="s">
        <v>281</v>
      </c>
      <c r="B32" s="2" t="s">
        <v>255</v>
      </c>
      <c r="C32" s="8"/>
      <c r="D32" s="8"/>
      <c r="E32" s="8"/>
      <c r="F32" s="9"/>
    </row>
    <row r="33" spans="1:20">
      <c r="A33" s="1" t="s">
        <v>282</v>
      </c>
      <c r="B33" s="2" t="s">
        <v>133</v>
      </c>
      <c r="C33" s="3">
        <v>168</v>
      </c>
      <c r="D33" s="3">
        <v>3</v>
      </c>
      <c r="E33" s="3">
        <v>26</v>
      </c>
    </row>
    <row r="34" spans="1:20">
      <c r="A34" s="1" t="s">
        <v>279</v>
      </c>
      <c r="B34" s="2" t="s">
        <v>85</v>
      </c>
      <c r="C34" s="8"/>
      <c r="D34" s="8"/>
      <c r="E34" s="8"/>
      <c r="F34" s="9"/>
    </row>
    <row r="35" spans="1:20">
      <c r="A35" s="1" t="s">
        <v>278</v>
      </c>
      <c r="B35" s="2" t="s">
        <v>74</v>
      </c>
      <c r="C35" s="3">
        <v>1382</v>
      </c>
      <c r="D35" s="3">
        <v>316</v>
      </c>
    </row>
    <row r="36" spans="1:20">
      <c r="A36" s="1" t="s">
        <v>278</v>
      </c>
      <c r="B36" s="2" t="s">
        <v>220</v>
      </c>
      <c r="F36" s="5" t="s">
        <v>239</v>
      </c>
      <c r="G36" s="10"/>
      <c r="H36" s="10"/>
      <c r="I36" s="10"/>
      <c r="J36" s="10"/>
      <c r="K36" s="10"/>
      <c r="L36" s="10"/>
      <c r="M36" s="10"/>
      <c r="N36" s="10"/>
      <c r="O36" s="10"/>
      <c r="P36" s="10"/>
      <c r="Q36" s="10"/>
      <c r="R36" s="10"/>
      <c r="S36" s="10"/>
      <c r="T36" s="10"/>
    </row>
    <row r="37" spans="1:20">
      <c r="A37" s="1" t="s">
        <v>284</v>
      </c>
      <c r="B37" s="2" t="s">
        <v>172</v>
      </c>
    </row>
    <row r="38" spans="1:20">
      <c r="A38" s="1" t="s">
        <v>282</v>
      </c>
      <c r="B38" s="2" t="s">
        <v>63</v>
      </c>
      <c r="C38" s="8"/>
      <c r="D38" s="8"/>
      <c r="E38" s="8"/>
      <c r="F38" s="9"/>
    </row>
    <row r="39" spans="1:20">
      <c r="A39" s="1" t="s">
        <v>280</v>
      </c>
      <c r="B39" s="2" t="s">
        <v>28</v>
      </c>
      <c r="C39" s="3">
        <v>368</v>
      </c>
      <c r="D39" s="3">
        <v>12</v>
      </c>
      <c r="E39" s="3">
        <v>0</v>
      </c>
    </row>
    <row r="40" spans="1:20">
      <c r="A40" s="1" t="s">
        <v>277</v>
      </c>
      <c r="B40" s="2" t="s">
        <v>182</v>
      </c>
    </row>
    <row r="41" spans="1:20">
      <c r="A41" s="1" t="s">
        <v>278</v>
      </c>
      <c r="B41" s="2" t="s">
        <v>198</v>
      </c>
    </row>
    <row r="42" spans="1:20">
      <c r="A42" s="1" t="s">
        <v>282</v>
      </c>
      <c r="B42" s="2" t="s">
        <v>9</v>
      </c>
    </row>
    <row r="43" spans="1:20">
      <c r="A43" s="1" t="s">
        <v>282</v>
      </c>
      <c r="B43" s="2" t="s">
        <v>193</v>
      </c>
      <c r="C43" s="3">
        <v>659</v>
      </c>
      <c r="D43" s="3">
        <v>173</v>
      </c>
      <c r="E43" s="3">
        <v>687</v>
      </c>
    </row>
    <row r="44" spans="1:20">
      <c r="A44" s="1" t="s">
        <v>279</v>
      </c>
      <c r="B44" s="2" t="s">
        <v>155</v>
      </c>
    </row>
    <row r="45" spans="1:20">
      <c r="A45" s="1" t="s">
        <v>282</v>
      </c>
      <c r="B45" s="2" t="s">
        <v>121</v>
      </c>
      <c r="F45" s="5" t="s">
        <v>257</v>
      </c>
    </row>
    <row r="46" spans="1:20">
      <c r="A46" s="1" t="s">
        <v>277</v>
      </c>
      <c r="B46" s="2" t="s">
        <v>73</v>
      </c>
    </row>
    <row r="47" spans="1:20">
      <c r="A47" s="1" t="s">
        <v>278</v>
      </c>
      <c r="B47" s="2" t="s">
        <v>51</v>
      </c>
    </row>
    <row r="48" spans="1:20">
      <c r="A48" s="1" t="s">
        <v>278</v>
      </c>
      <c r="B48" s="2" t="s">
        <v>46</v>
      </c>
      <c r="C48" s="3">
        <v>1212</v>
      </c>
      <c r="D48" s="3">
        <v>225</v>
      </c>
      <c r="E48" s="3">
        <v>629</v>
      </c>
    </row>
    <row r="49" spans="1:6">
      <c r="A49" s="1" t="s">
        <v>279</v>
      </c>
      <c r="B49" s="2" t="s">
        <v>251</v>
      </c>
    </row>
    <row r="50" spans="1:6">
      <c r="A50" s="1" t="s">
        <v>277</v>
      </c>
      <c r="B50" s="2" t="s">
        <v>245</v>
      </c>
    </row>
    <row r="51" spans="1:6">
      <c r="A51" s="1" t="s">
        <v>278</v>
      </c>
      <c r="B51" s="2" t="s">
        <v>106</v>
      </c>
    </row>
    <row r="52" spans="1:6">
      <c r="A52" s="1" t="s">
        <v>276</v>
      </c>
      <c r="B52" s="2" t="s">
        <v>311</v>
      </c>
    </row>
    <row r="53" spans="1:6">
      <c r="A53" s="1" t="s">
        <v>280</v>
      </c>
      <c r="B53" s="2" t="s">
        <v>69</v>
      </c>
    </row>
    <row r="54" spans="1:6">
      <c r="A54" s="1" t="s">
        <v>278</v>
      </c>
      <c r="B54" s="2" t="s">
        <v>222</v>
      </c>
    </row>
    <row r="55" spans="1:6">
      <c r="A55" s="1" t="s">
        <v>279</v>
      </c>
      <c r="B55" s="2" t="s">
        <v>5</v>
      </c>
    </row>
    <row r="56" spans="1:6">
      <c r="A56" s="1" t="s">
        <v>276</v>
      </c>
      <c r="B56" s="2" t="s">
        <v>48</v>
      </c>
      <c r="C56" s="3">
        <v>993</v>
      </c>
      <c r="D56" s="3">
        <v>511</v>
      </c>
      <c r="E56" s="3">
        <v>2225</v>
      </c>
    </row>
    <row r="57" spans="1:6">
      <c r="A57" s="1" t="s">
        <v>281</v>
      </c>
      <c r="B57" s="2" t="s">
        <v>99</v>
      </c>
    </row>
    <row r="58" spans="1:6">
      <c r="A58" s="1" t="s">
        <v>277</v>
      </c>
      <c r="B58" s="2" t="s">
        <v>219</v>
      </c>
      <c r="C58" s="3">
        <v>95</v>
      </c>
      <c r="D58" s="3">
        <v>194</v>
      </c>
      <c r="E58" s="3">
        <v>310</v>
      </c>
      <c r="F58" s="5" t="s">
        <v>300</v>
      </c>
    </row>
    <row r="59" spans="1:6">
      <c r="A59" s="1" t="s">
        <v>282</v>
      </c>
      <c r="B59" s="2" t="s">
        <v>123</v>
      </c>
    </row>
    <row r="60" spans="1:6">
      <c r="A60" s="1" t="s">
        <v>283</v>
      </c>
      <c r="B60" s="2" t="s">
        <v>82</v>
      </c>
      <c r="C60" s="3">
        <v>743</v>
      </c>
      <c r="D60" s="3">
        <v>77</v>
      </c>
      <c r="E60" s="3">
        <v>254</v>
      </c>
    </row>
    <row r="61" spans="1:6">
      <c r="A61" s="1" t="s">
        <v>277</v>
      </c>
      <c r="B61" s="2" t="s">
        <v>195</v>
      </c>
      <c r="C61" s="3">
        <v>823</v>
      </c>
      <c r="D61" s="3">
        <v>164</v>
      </c>
      <c r="E61" s="3">
        <v>473</v>
      </c>
    </row>
    <row r="62" spans="1:6">
      <c r="A62" s="1" t="s">
        <v>279</v>
      </c>
      <c r="B62" s="2" t="s">
        <v>250</v>
      </c>
    </row>
    <row r="63" spans="1:6">
      <c r="A63" s="1" t="s">
        <v>279</v>
      </c>
      <c r="B63" s="2" t="s">
        <v>164</v>
      </c>
      <c r="F63" s="5" t="s">
        <v>297</v>
      </c>
    </row>
    <row r="64" spans="1:6">
      <c r="A64" s="1" t="s">
        <v>279</v>
      </c>
      <c r="B64" s="2" t="s">
        <v>265</v>
      </c>
    </row>
    <row r="65" spans="1:20">
      <c r="A65" s="1" t="s">
        <v>284</v>
      </c>
      <c r="B65" s="2" t="s">
        <v>18</v>
      </c>
      <c r="C65" s="8"/>
      <c r="D65" s="8"/>
      <c r="E65" s="8"/>
      <c r="F65" s="9"/>
    </row>
    <row r="66" spans="1:20">
      <c r="A66" s="1" t="s">
        <v>277</v>
      </c>
      <c r="B66" s="2" t="s">
        <v>168</v>
      </c>
    </row>
    <row r="67" spans="1:20">
      <c r="A67" s="1" t="s">
        <v>281</v>
      </c>
      <c r="B67" s="2" t="s">
        <v>216</v>
      </c>
    </row>
    <row r="68" spans="1:20">
      <c r="A68" s="1" t="s">
        <v>278</v>
      </c>
      <c r="B68" s="2" t="s">
        <v>165</v>
      </c>
    </row>
    <row r="69" spans="1:20">
      <c r="A69" s="1" t="s">
        <v>280</v>
      </c>
      <c r="B69" s="2" t="s">
        <v>229</v>
      </c>
    </row>
    <row r="70" spans="1:20">
      <c r="A70" s="1" t="s">
        <v>276</v>
      </c>
      <c r="B70" s="2" t="s">
        <v>244</v>
      </c>
      <c r="C70" s="3">
        <v>316</v>
      </c>
      <c r="D70" s="3">
        <v>137</v>
      </c>
      <c r="E70" s="3">
        <v>281</v>
      </c>
    </row>
    <row r="71" spans="1:20">
      <c r="A71" s="1" t="s">
        <v>276</v>
      </c>
      <c r="B71" s="2" t="s">
        <v>310</v>
      </c>
    </row>
    <row r="72" spans="1:20">
      <c r="A72" s="1" t="s">
        <v>277</v>
      </c>
      <c r="B72" s="2" t="s">
        <v>27</v>
      </c>
    </row>
    <row r="73" spans="1:20">
      <c r="A73" s="1" t="s">
        <v>282</v>
      </c>
      <c r="B73" s="2" t="s">
        <v>4</v>
      </c>
      <c r="C73" s="3">
        <v>331</v>
      </c>
      <c r="D73" s="3">
        <v>107</v>
      </c>
      <c r="E73" s="3">
        <v>239</v>
      </c>
    </row>
    <row r="74" spans="1:20">
      <c r="A74" s="1" t="s">
        <v>279</v>
      </c>
      <c r="B74" s="2" t="s">
        <v>132</v>
      </c>
      <c r="C74" s="3">
        <v>1444</v>
      </c>
      <c r="D74" s="3">
        <v>170</v>
      </c>
      <c r="E74" s="3">
        <v>935</v>
      </c>
    </row>
    <row r="75" spans="1:20">
      <c r="A75" s="1" t="s">
        <v>284</v>
      </c>
      <c r="B75" s="2" t="s">
        <v>56</v>
      </c>
    </row>
    <row r="76" spans="1:20">
      <c r="A76" s="1" t="s">
        <v>281</v>
      </c>
      <c r="B76" s="2" t="s">
        <v>191</v>
      </c>
    </row>
    <row r="77" spans="1:20">
      <c r="A77" s="1" t="s">
        <v>277</v>
      </c>
      <c r="B77" s="2" t="s">
        <v>234</v>
      </c>
    </row>
    <row r="78" spans="1:20">
      <c r="A78" s="1" t="s">
        <v>277</v>
      </c>
      <c r="B78" s="2" t="s">
        <v>11</v>
      </c>
    </row>
    <row r="79" spans="1:20">
      <c r="A79" s="1" t="s">
        <v>278</v>
      </c>
      <c r="B79" s="2" t="s">
        <v>315</v>
      </c>
    </row>
    <row r="80" spans="1:20">
      <c r="A80" s="1" t="s">
        <v>277</v>
      </c>
      <c r="B80" s="2" t="s">
        <v>144</v>
      </c>
      <c r="G80" s="10"/>
      <c r="H80" s="10"/>
      <c r="I80" s="10"/>
      <c r="J80" s="10"/>
      <c r="K80" s="10"/>
      <c r="L80" s="10"/>
      <c r="M80" s="10"/>
      <c r="N80" s="10"/>
      <c r="O80" s="10"/>
      <c r="P80" s="10"/>
      <c r="Q80" s="10"/>
      <c r="R80" s="10"/>
      <c r="S80" s="10"/>
      <c r="T80" s="10"/>
    </row>
    <row r="81" spans="1:6">
      <c r="A81" s="1" t="s">
        <v>280</v>
      </c>
      <c r="B81" s="2" t="s">
        <v>140</v>
      </c>
    </row>
    <row r="82" spans="1:6">
      <c r="A82" s="1" t="s">
        <v>282</v>
      </c>
      <c r="B82" s="2" t="s">
        <v>248</v>
      </c>
      <c r="C82" s="3">
        <v>287</v>
      </c>
      <c r="D82" s="3">
        <v>0</v>
      </c>
      <c r="E82" s="3">
        <v>52</v>
      </c>
    </row>
    <row r="83" spans="1:6">
      <c r="A83" s="1" t="s">
        <v>277</v>
      </c>
      <c r="B83" s="2" t="s">
        <v>125</v>
      </c>
      <c r="C83" s="3">
        <v>36</v>
      </c>
      <c r="D83" s="3">
        <v>31</v>
      </c>
      <c r="E83" s="3">
        <v>392</v>
      </c>
    </row>
    <row r="84" spans="1:6">
      <c r="A84" s="1" t="s">
        <v>279</v>
      </c>
      <c r="B84" s="2" t="s">
        <v>226</v>
      </c>
      <c r="C84" s="3">
        <v>500</v>
      </c>
      <c r="D84" s="3">
        <v>66</v>
      </c>
      <c r="E84" s="3">
        <v>56</v>
      </c>
    </row>
    <row r="85" spans="1:6">
      <c r="A85" s="1" t="s">
        <v>276</v>
      </c>
      <c r="B85" s="2" t="s">
        <v>83</v>
      </c>
      <c r="C85" s="3">
        <v>260</v>
      </c>
      <c r="D85" s="3">
        <v>52</v>
      </c>
      <c r="E85" s="3">
        <v>119</v>
      </c>
      <c r="F85" s="5" t="s">
        <v>296</v>
      </c>
    </row>
    <row r="86" spans="1:6">
      <c r="A86" s="1" t="s">
        <v>277</v>
      </c>
      <c r="B86" s="2" t="s">
        <v>252</v>
      </c>
    </row>
    <row r="87" spans="1:6">
      <c r="A87" s="1" t="s">
        <v>282</v>
      </c>
      <c r="B87" s="2" t="s">
        <v>213</v>
      </c>
    </row>
    <row r="88" spans="1:6">
      <c r="A88" s="1" t="s">
        <v>282</v>
      </c>
      <c r="B88" s="2" t="s">
        <v>181</v>
      </c>
      <c r="C88" s="3">
        <v>548</v>
      </c>
      <c r="D88" s="3">
        <v>513</v>
      </c>
      <c r="E88" s="3">
        <v>185</v>
      </c>
    </row>
    <row r="89" spans="1:6">
      <c r="A89" s="1" t="s">
        <v>276</v>
      </c>
      <c r="B89" s="2" t="s">
        <v>94</v>
      </c>
    </row>
    <row r="90" spans="1:6">
      <c r="A90" s="1" t="s">
        <v>278</v>
      </c>
      <c r="B90" s="2" t="s">
        <v>152</v>
      </c>
    </row>
    <row r="91" spans="1:6">
      <c r="A91" s="1" t="s">
        <v>283</v>
      </c>
      <c r="B91" s="2" t="s">
        <v>233</v>
      </c>
      <c r="C91" s="3">
        <v>1250</v>
      </c>
      <c r="D91" s="3">
        <v>309</v>
      </c>
      <c r="E91" s="3">
        <v>371</v>
      </c>
    </row>
    <row r="92" spans="1:6">
      <c r="A92" s="1" t="s">
        <v>279</v>
      </c>
      <c r="B92" s="2" t="s">
        <v>110</v>
      </c>
    </row>
    <row r="93" spans="1:6">
      <c r="A93" s="1" t="s">
        <v>276</v>
      </c>
      <c r="B93" s="2" t="s">
        <v>203</v>
      </c>
    </row>
    <row r="94" spans="1:6">
      <c r="A94" s="1" t="s">
        <v>277</v>
      </c>
      <c r="B94" s="2" t="s">
        <v>113</v>
      </c>
    </row>
    <row r="95" spans="1:6">
      <c r="A95" s="1" t="s">
        <v>277</v>
      </c>
      <c r="B95" s="2" t="s">
        <v>70</v>
      </c>
    </row>
    <row r="96" spans="1:6">
      <c r="A96" s="1" t="s">
        <v>282</v>
      </c>
      <c r="B96" s="2" t="s">
        <v>57</v>
      </c>
      <c r="C96" s="3">
        <v>333</v>
      </c>
      <c r="D96" s="3">
        <v>326</v>
      </c>
      <c r="E96" s="3">
        <v>128</v>
      </c>
    </row>
    <row r="97" spans="1:20">
      <c r="A97" s="1" t="s">
        <v>280</v>
      </c>
      <c r="B97" s="2" t="s">
        <v>266</v>
      </c>
    </row>
    <row r="98" spans="1:20">
      <c r="A98" s="1" t="s">
        <v>277</v>
      </c>
      <c r="B98" s="2" t="s">
        <v>189</v>
      </c>
      <c r="C98" s="8"/>
      <c r="D98" s="8"/>
      <c r="E98" s="8"/>
      <c r="G98" s="10"/>
      <c r="H98" s="10"/>
      <c r="I98" s="10"/>
      <c r="J98" s="10"/>
      <c r="K98" s="10"/>
      <c r="L98" s="10"/>
      <c r="M98" s="10"/>
      <c r="N98" s="10"/>
      <c r="O98" s="10"/>
      <c r="P98" s="10"/>
      <c r="Q98" s="10"/>
      <c r="R98" s="10"/>
      <c r="S98" s="10"/>
      <c r="T98" s="10"/>
    </row>
    <row r="99" spans="1:20">
      <c r="A99" s="1" t="s">
        <v>280</v>
      </c>
      <c r="B99" s="2" t="s">
        <v>167</v>
      </c>
      <c r="C99" s="3">
        <v>1594</v>
      </c>
      <c r="D99" s="3">
        <v>163</v>
      </c>
      <c r="E99" s="3">
        <v>1844</v>
      </c>
    </row>
    <row r="100" spans="1:20" ht="30">
      <c r="A100" s="1" t="s">
        <v>278</v>
      </c>
      <c r="B100" s="2" t="s">
        <v>21</v>
      </c>
      <c r="C100" s="3">
        <v>1502</v>
      </c>
      <c r="D100" s="3">
        <v>225</v>
      </c>
      <c r="E100" s="3">
        <v>431</v>
      </c>
      <c r="F100" s="5" t="s">
        <v>295</v>
      </c>
    </row>
    <row r="101" spans="1:20">
      <c r="A101" s="1" t="s">
        <v>284</v>
      </c>
      <c r="B101" s="2" t="s">
        <v>100</v>
      </c>
    </row>
    <row r="102" spans="1:20">
      <c r="A102" s="1" t="s">
        <v>280</v>
      </c>
      <c r="B102" s="2" t="s">
        <v>221</v>
      </c>
    </row>
    <row r="103" spans="1:20">
      <c r="A103" s="1" t="s">
        <v>279</v>
      </c>
      <c r="B103" s="2" t="s">
        <v>270</v>
      </c>
    </row>
    <row r="104" spans="1:20">
      <c r="A104" s="1" t="s">
        <v>280</v>
      </c>
      <c r="B104" s="2" t="s">
        <v>96</v>
      </c>
    </row>
    <row r="105" spans="1:20">
      <c r="A105" s="1" t="s">
        <v>282</v>
      </c>
      <c r="B105" s="2" t="s">
        <v>6</v>
      </c>
    </row>
    <row r="106" spans="1:20">
      <c r="A106" s="1" t="s">
        <v>284</v>
      </c>
      <c r="B106" s="2" t="s">
        <v>43</v>
      </c>
    </row>
    <row r="107" spans="1:20" ht="45">
      <c r="A107" s="1" t="s">
        <v>280</v>
      </c>
      <c r="B107" s="2" t="s">
        <v>68</v>
      </c>
      <c r="F107" s="5" t="s">
        <v>294</v>
      </c>
    </row>
    <row r="108" spans="1:20">
      <c r="A108" s="1" t="s">
        <v>277</v>
      </c>
      <c r="B108" s="2" t="s">
        <v>87</v>
      </c>
    </row>
    <row r="109" spans="1:20">
      <c r="A109" s="1" t="s">
        <v>277</v>
      </c>
      <c r="B109" s="2" t="s">
        <v>44</v>
      </c>
    </row>
    <row r="110" spans="1:20">
      <c r="A110" s="1" t="s">
        <v>277</v>
      </c>
      <c r="B110" s="2" t="s">
        <v>127</v>
      </c>
    </row>
    <row r="111" spans="1:20">
      <c r="A111" s="1" t="s">
        <v>280</v>
      </c>
      <c r="B111" s="2" t="s">
        <v>104</v>
      </c>
      <c r="C111" s="3">
        <v>92</v>
      </c>
      <c r="D111" s="3">
        <v>90</v>
      </c>
      <c r="E111" s="3">
        <v>948</v>
      </c>
    </row>
    <row r="112" spans="1:20">
      <c r="A112" s="1" t="s">
        <v>281</v>
      </c>
      <c r="B112" s="2" t="s">
        <v>13</v>
      </c>
    </row>
    <row r="113" spans="1:5">
      <c r="A113" s="1" t="s">
        <v>279</v>
      </c>
      <c r="B113" s="2" t="s">
        <v>312</v>
      </c>
    </row>
    <row r="114" spans="1:5">
      <c r="A114" s="1" t="s">
        <v>280</v>
      </c>
      <c r="B114" s="2" t="s">
        <v>143</v>
      </c>
      <c r="C114" s="3">
        <v>871</v>
      </c>
      <c r="D114" s="3">
        <v>222</v>
      </c>
      <c r="E114" s="3">
        <v>324</v>
      </c>
    </row>
    <row r="115" spans="1:5">
      <c r="A115" s="1" t="s">
        <v>279</v>
      </c>
      <c r="B115" s="2" t="s">
        <v>209</v>
      </c>
    </row>
    <row r="116" spans="1:5">
      <c r="A116" s="1" t="s">
        <v>277</v>
      </c>
      <c r="B116" s="2" t="s">
        <v>246</v>
      </c>
    </row>
    <row r="117" spans="1:5">
      <c r="A117" s="1" t="s">
        <v>280</v>
      </c>
      <c r="B117" s="2" t="s">
        <v>262</v>
      </c>
      <c r="C117" s="3">
        <v>818</v>
      </c>
      <c r="D117" s="3">
        <v>164</v>
      </c>
      <c r="E117" s="3">
        <v>519</v>
      </c>
    </row>
    <row r="118" spans="1:5">
      <c r="A118" s="1" t="s">
        <v>284</v>
      </c>
      <c r="B118" s="2" t="s">
        <v>14</v>
      </c>
    </row>
    <row r="119" spans="1:5">
      <c r="A119" s="1" t="s">
        <v>282</v>
      </c>
      <c r="B119" s="2" t="s">
        <v>60</v>
      </c>
    </row>
    <row r="120" spans="1:5">
      <c r="A120" s="1" t="s">
        <v>277</v>
      </c>
      <c r="B120" s="2" t="s">
        <v>23</v>
      </c>
      <c r="C120" s="3">
        <v>230</v>
      </c>
      <c r="D120" s="3">
        <v>35</v>
      </c>
      <c r="E120" s="3">
        <v>103</v>
      </c>
    </row>
    <row r="121" spans="1:5">
      <c r="A121" s="1" t="s">
        <v>280</v>
      </c>
      <c r="B121" s="2" t="s">
        <v>98</v>
      </c>
    </row>
    <row r="122" spans="1:5">
      <c r="A122" s="1" t="s">
        <v>280</v>
      </c>
      <c r="B122" s="2" t="s">
        <v>91</v>
      </c>
    </row>
    <row r="123" spans="1:5">
      <c r="A123" s="1" t="s">
        <v>279</v>
      </c>
      <c r="B123" s="2" t="s">
        <v>259</v>
      </c>
    </row>
    <row r="124" spans="1:5">
      <c r="A124" s="1" t="s">
        <v>280</v>
      </c>
      <c r="B124" s="2" t="s">
        <v>88</v>
      </c>
    </row>
    <row r="125" spans="1:5">
      <c r="A125" s="1" t="s">
        <v>284</v>
      </c>
      <c r="B125" s="2" t="s">
        <v>247</v>
      </c>
    </row>
    <row r="126" spans="1:5">
      <c r="A126" s="1" t="s">
        <v>280</v>
      </c>
      <c r="B126" s="2" t="s">
        <v>240</v>
      </c>
      <c r="C126" s="3">
        <v>836</v>
      </c>
      <c r="D126" s="3">
        <v>195</v>
      </c>
      <c r="E126" s="3">
        <v>2558</v>
      </c>
    </row>
    <row r="127" spans="1:5">
      <c r="A127" s="1" t="s">
        <v>278</v>
      </c>
      <c r="B127" s="2" t="s">
        <v>93</v>
      </c>
    </row>
    <row r="128" spans="1:5">
      <c r="A128" s="1" t="s">
        <v>284</v>
      </c>
      <c r="B128" s="2" t="s">
        <v>187</v>
      </c>
    </row>
    <row r="129" spans="1:6">
      <c r="A129" s="1" t="s">
        <v>279</v>
      </c>
      <c r="B129" s="2" t="s">
        <v>34</v>
      </c>
      <c r="C129" s="3">
        <v>2542</v>
      </c>
      <c r="D129" s="3">
        <v>122</v>
      </c>
      <c r="E129" s="3">
        <v>41</v>
      </c>
      <c r="F129" s="5" t="s">
        <v>292</v>
      </c>
    </row>
    <row r="130" spans="1:6">
      <c r="A130" s="1" t="s">
        <v>280</v>
      </c>
      <c r="B130" s="2" t="s">
        <v>25</v>
      </c>
    </row>
    <row r="131" spans="1:6">
      <c r="A131" s="1" t="s">
        <v>281</v>
      </c>
      <c r="B131" s="2" t="s">
        <v>1</v>
      </c>
    </row>
    <row r="132" spans="1:6">
      <c r="A132" s="1" t="s">
        <v>279</v>
      </c>
      <c r="B132" s="2" t="s">
        <v>205</v>
      </c>
    </row>
    <row r="133" spans="1:6">
      <c r="A133" s="1" t="s">
        <v>278</v>
      </c>
      <c r="B133" s="2" t="s">
        <v>108</v>
      </c>
    </row>
    <row r="134" spans="1:6">
      <c r="A134" s="1" t="s">
        <v>282</v>
      </c>
      <c r="B134" s="2" t="s">
        <v>170</v>
      </c>
    </row>
    <row r="135" spans="1:6">
      <c r="A135" s="1" t="s">
        <v>277</v>
      </c>
      <c r="B135" s="2" t="s">
        <v>160</v>
      </c>
      <c r="C135" s="3">
        <v>406</v>
      </c>
      <c r="D135" s="3">
        <v>42</v>
      </c>
      <c r="E135" s="3">
        <v>103</v>
      </c>
    </row>
    <row r="136" spans="1:6">
      <c r="A136" s="1" t="s">
        <v>282</v>
      </c>
      <c r="B136" s="2" t="s">
        <v>112</v>
      </c>
    </row>
    <row r="137" spans="1:6">
      <c r="A137" s="1" t="s">
        <v>278</v>
      </c>
      <c r="B137" s="2" t="s">
        <v>241</v>
      </c>
      <c r="C137" s="11">
        <v>7340</v>
      </c>
      <c r="F137" s="5" t="s">
        <v>301</v>
      </c>
    </row>
    <row r="138" spans="1:6">
      <c r="A138" s="1" t="s">
        <v>279</v>
      </c>
      <c r="B138" s="2" t="s">
        <v>149</v>
      </c>
    </row>
    <row r="139" spans="1:6">
      <c r="A139" s="1" t="s">
        <v>277</v>
      </c>
      <c r="B139" s="2" t="s">
        <v>131</v>
      </c>
    </row>
    <row r="140" spans="1:6">
      <c r="A140" s="1" t="s">
        <v>279</v>
      </c>
      <c r="B140" s="2" t="s">
        <v>29</v>
      </c>
      <c r="C140" s="3">
        <v>7</v>
      </c>
      <c r="D140" s="3">
        <v>0</v>
      </c>
      <c r="E140" s="3">
        <v>0</v>
      </c>
    </row>
    <row r="141" spans="1:6">
      <c r="A141" s="1" t="s">
        <v>276</v>
      </c>
      <c r="B141" s="2" t="s">
        <v>24</v>
      </c>
    </row>
    <row r="142" spans="1:6">
      <c r="A142" s="1" t="s">
        <v>280</v>
      </c>
      <c r="B142" s="2" t="s">
        <v>58</v>
      </c>
    </row>
    <row r="143" spans="1:6">
      <c r="A143" s="1" t="s">
        <v>276</v>
      </c>
      <c r="B143" s="2" t="s">
        <v>207</v>
      </c>
    </row>
    <row r="144" spans="1:6">
      <c r="A144" s="1" t="s">
        <v>277</v>
      </c>
      <c r="B144" s="2" t="s">
        <v>236</v>
      </c>
    </row>
    <row r="145" spans="1:20">
      <c r="A145" s="1" t="s">
        <v>283</v>
      </c>
      <c r="B145" s="2" t="s">
        <v>232</v>
      </c>
      <c r="C145" s="3">
        <v>2434</v>
      </c>
      <c r="D145" s="3">
        <v>211</v>
      </c>
      <c r="E145" s="3">
        <v>1603</v>
      </c>
    </row>
    <row r="146" spans="1:20">
      <c r="A146" s="1" t="s">
        <v>277</v>
      </c>
      <c r="B146" s="2" t="s">
        <v>103</v>
      </c>
    </row>
    <row r="147" spans="1:20" s="10" customFormat="1">
      <c r="A147" s="1" t="s">
        <v>277</v>
      </c>
      <c r="B147" s="2" t="s">
        <v>166</v>
      </c>
      <c r="C147" s="3"/>
      <c r="D147" s="3"/>
      <c r="E147" s="3"/>
      <c r="F147" s="5"/>
      <c r="G147" s="1"/>
      <c r="H147" s="1"/>
      <c r="I147" s="1"/>
      <c r="J147" s="1"/>
      <c r="K147" s="1"/>
      <c r="L147" s="1"/>
      <c r="M147" s="1"/>
      <c r="N147" s="1"/>
      <c r="O147" s="1"/>
      <c r="P147" s="1"/>
      <c r="Q147" s="1"/>
      <c r="R147" s="1"/>
      <c r="S147" s="1"/>
      <c r="T147" s="1"/>
    </row>
    <row r="148" spans="1:20">
      <c r="A148" s="1" t="s">
        <v>277</v>
      </c>
      <c r="B148" s="2" t="s">
        <v>154</v>
      </c>
      <c r="C148" s="8">
        <v>323</v>
      </c>
      <c r="D148" s="8">
        <v>41</v>
      </c>
      <c r="E148" s="8">
        <v>189</v>
      </c>
      <c r="F148" s="5" t="s">
        <v>253</v>
      </c>
    </row>
    <row r="149" spans="1:20">
      <c r="A149" s="1" t="s">
        <v>279</v>
      </c>
      <c r="B149" s="2" t="s">
        <v>151</v>
      </c>
    </row>
    <row r="150" spans="1:20">
      <c r="A150" s="1" t="s">
        <v>283</v>
      </c>
      <c r="B150" s="2" t="s">
        <v>101</v>
      </c>
      <c r="C150" s="3">
        <v>4938</v>
      </c>
      <c r="D150" s="3">
        <v>268</v>
      </c>
      <c r="E150" s="3">
        <v>0</v>
      </c>
    </row>
    <row r="151" spans="1:20">
      <c r="A151" s="1" t="s">
        <v>280</v>
      </c>
      <c r="B151" s="2" t="s">
        <v>171</v>
      </c>
      <c r="C151" s="3">
        <v>1941</v>
      </c>
      <c r="D151" s="3">
        <v>133</v>
      </c>
      <c r="E151" s="3">
        <v>1261</v>
      </c>
    </row>
    <row r="152" spans="1:20">
      <c r="A152" s="1" t="s">
        <v>276</v>
      </c>
      <c r="B152" s="2" t="s">
        <v>55</v>
      </c>
    </row>
    <row r="153" spans="1:20">
      <c r="A153" s="1" t="s">
        <v>276</v>
      </c>
      <c r="B153" s="2" t="s">
        <v>308</v>
      </c>
      <c r="E153" s="4"/>
      <c r="F153" s="1"/>
    </row>
    <row r="154" spans="1:20">
      <c r="A154" s="1" t="s">
        <v>282</v>
      </c>
      <c r="B154" s="2" t="s">
        <v>202</v>
      </c>
    </row>
    <row r="155" spans="1:20">
      <c r="A155" s="1" t="s">
        <v>279</v>
      </c>
      <c r="B155" s="2" t="s">
        <v>7</v>
      </c>
    </row>
    <row r="156" spans="1:20">
      <c r="A156" s="1" t="s">
        <v>284</v>
      </c>
      <c r="B156" s="2" t="s">
        <v>129</v>
      </c>
    </row>
    <row r="157" spans="1:20">
      <c r="A157" s="1" t="s">
        <v>282</v>
      </c>
      <c r="B157" s="2" t="s">
        <v>208</v>
      </c>
    </row>
    <row r="158" spans="1:20">
      <c r="A158" s="1" t="s">
        <v>276</v>
      </c>
      <c r="B158" s="2" t="s">
        <v>242</v>
      </c>
    </row>
    <row r="159" spans="1:20">
      <c r="A159" s="1" t="s">
        <v>283</v>
      </c>
      <c r="B159" s="2" t="s">
        <v>249</v>
      </c>
      <c r="C159" s="3">
        <v>613</v>
      </c>
      <c r="D159" s="3">
        <v>5</v>
      </c>
      <c r="E159" s="3">
        <v>129</v>
      </c>
    </row>
    <row r="160" spans="1:20">
      <c r="A160" s="1" t="s">
        <v>279</v>
      </c>
      <c r="B160" s="2" t="s">
        <v>267</v>
      </c>
    </row>
    <row r="161" spans="1:6">
      <c r="A161" s="1" t="s">
        <v>279</v>
      </c>
      <c r="B161" s="2" t="s">
        <v>22</v>
      </c>
    </row>
    <row r="162" spans="1:6">
      <c r="A162" s="1" t="s">
        <v>283</v>
      </c>
      <c r="B162" s="2" t="s">
        <v>67</v>
      </c>
    </row>
    <row r="163" spans="1:6">
      <c r="A163" s="1" t="s">
        <v>279</v>
      </c>
      <c r="B163" s="2" t="s">
        <v>180</v>
      </c>
    </row>
    <row r="164" spans="1:6">
      <c r="A164" s="1" t="s">
        <v>281</v>
      </c>
      <c r="B164" s="2" t="s">
        <v>313</v>
      </c>
    </row>
    <row r="165" spans="1:6">
      <c r="A165" s="1" t="s">
        <v>279</v>
      </c>
      <c r="B165" s="2" t="s">
        <v>150</v>
      </c>
    </row>
    <row r="166" spans="1:6">
      <c r="A166" s="1" t="s">
        <v>278</v>
      </c>
      <c r="B166" s="2" t="s">
        <v>17</v>
      </c>
    </row>
    <row r="167" spans="1:6">
      <c r="A167" s="1" t="s">
        <v>277</v>
      </c>
      <c r="B167" s="2" t="s">
        <v>62</v>
      </c>
    </row>
    <row r="168" spans="1:6">
      <c r="A168" s="1" t="s">
        <v>282</v>
      </c>
      <c r="B168" s="2" t="s">
        <v>89</v>
      </c>
      <c r="C168" s="3">
        <v>458</v>
      </c>
      <c r="D168" s="3">
        <v>77</v>
      </c>
      <c r="E168" s="3">
        <v>702</v>
      </c>
    </row>
    <row r="169" spans="1:6">
      <c r="A169" s="1" t="s">
        <v>276</v>
      </c>
      <c r="B169" s="2" t="s">
        <v>128</v>
      </c>
    </row>
    <row r="170" spans="1:6">
      <c r="A170" s="1" t="s">
        <v>277</v>
      </c>
      <c r="B170" s="2" t="s">
        <v>95</v>
      </c>
    </row>
    <row r="171" spans="1:6">
      <c r="A171" s="1" t="s">
        <v>278</v>
      </c>
      <c r="B171" s="2" t="s">
        <v>78</v>
      </c>
    </row>
    <row r="172" spans="1:6">
      <c r="A172" s="1" t="s">
        <v>276</v>
      </c>
      <c r="B172" s="2" t="s">
        <v>36</v>
      </c>
    </row>
    <row r="173" spans="1:6">
      <c r="A173" s="1" t="s">
        <v>277</v>
      </c>
      <c r="B173" s="2" t="s">
        <v>306</v>
      </c>
      <c r="E173" s="4"/>
      <c r="F173" s="1"/>
    </row>
    <row r="174" spans="1:6">
      <c r="A174" s="1" t="s">
        <v>280</v>
      </c>
      <c r="B174" s="2" t="s">
        <v>41</v>
      </c>
      <c r="C174" s="3">
        <v>493</v>
      </c>
      <c r="D174" s="3">
        <v>21</v>
      </c>
      <c r="E174" s="3">
        <v>463</v>
      </c>
    </row>
    <row r="175" spans="1:6">
      <c r="A175" s="1" t="s">
        <v>283</v>
      </c>
      <c r="B175" s="2" t="s">
        <v>2</v>
      </c>
    </row>
    <row r="176" spans="1:6">
      <c r="A176" s="1" t="s">
        <v>281</v>
      </c>
      <c r="B176" s="2" t="s">
        <v>65</v>
      </c>
    </row>
    <row r="177" spans="1:20">
      <c r="A177" s="1" t="s">
        <v>277</v>
      </c>
      <c r="B177" s="2" t="s">
        <v>304</v>
      </c>
      <c r="C177" s="3">
        <v>24</v>
      </c>
      <c r="D177" s="3">
        <v>54</v>
      </c>
      <c r="E177" s="3">
        <v>92</v>
      </c>
      <c r="F177" s="1"/>
    </row>
    <row r="178" spans="1:20">
      <c r="A178" s="1" t="s">
        <v>278</v>
      </c>
      <c r="B178" s="2" t="s">
        <v>185</v>
      </c>
    </row>
    <row r="179" spans="1:20">
      <c r="A179" s="1" t="s">
        <v>280</v>
      </c>
      <c r="B179" s="2" t="s">
        <v>138</v>
      </c>
    </row>
    <row r="180" spans="1:20">
      <c r="A180" s="1" t="s">
        <v>278</v>
      </c>
      <c r="B180" s="2" t="s">
        <v>38</v>
      </c>
    </row>
    <row r="181" spans="1:20">
      <c r="A181" s="1" t="s">
        <v>282</v>
      </c>
      <c r="B181" s="2" t="s">
        <v>32</v>
      </c>
    </row>
    <row r="182" spans="1:20">
      <c r="A182" s="1" t="s">
        <v>278</v>
      </c>
      <c r="B182" s="2" t="s">
        <v>50</v>
      </c>
      <c r="C182" s="3">
        <v>245</v>
      </c>
      <c r="D182" s="3">
        <v>34</v>
      </c>
      <c r="E182" s="3">
        <v>114</v>
      </c>
    </row>
    <row r="183" spans="1:20">
      <c r="A183" s="1" t="s">
        <v>277</v>
      </c>
      <c r="B183" s="2" t="s">
        <v>117</v>
      </c>
      <c r="C183" s="3">
        <v>55</v>
      </c>
      <c r="D183" s="3">
        <v>12</v>
      </c>
      <c r="E183" s="3">
        <v>342</v>
      </c>
    </row>
    <row r="184" spans="1:20">
      <c r="A184" s="1" t="s">
        <v>284</v>
      </c>
      <c r="B184" s="12" t="s">
        <v>26</v>
      </c>
      <c r="C184" s="3">
        <v>3501</v>
      </c>
      <c r="D184" s="3">
        <v>435</v>
      </c>
      <c r="E184" s="3">
        <v>2281</v>
      </c>
    </row>
    <row r="185" spans="1:20">
      <c r="A185" s="1" t="s">
        <v>277</v>
      </c>
      <c r="B185" s="2" t="s">
        <v>3</v>
      </c>
    </row>
    <row r="186" spans="1:20">
      <c r="A186" s="1" t="s">
        <v>279</v>
      </c>
      <c r="B186" s="2" t="s">
        <v>130</v>
      </c>
      <c r="C186" s="3">
        <v>77</v>
      </c>
      <c r="D186" s="3">
        <v>39</v>
      </c>
      <c r="E186" s="3">
        <v>293</v>
      </c>
    </row>
    <row r="187" spans="1:20">
      <c r="A187" s="1" t="s">
        <v>277</v>
      </c>
      <c r="B187" s="2" t="s">
        <v>79</v>
      </c>
      <c r="C187" s="3">
        <v>224</v>
      </c>
    </row>
    <row r="188" spans="1:20">
      <c r="A188" s="1" t="s">
        <v>279</v>
      </c>
      <c r="B188" s="2" t="s">
        <v>176</v>
      </c>
    </row>
    <row r="189" spans="1:20">
      <c r="A189" s="1" t="s">
        <v>284</v>
      </c>
      <c r="B189" s="2" t="s">
        <v>186</v>
      </c>
      <c r="C189" s="3">
        <v>104</v>
      </c>
      <c r="E189" s="3">
        <v>17</v>
      </c>
    </row>
    <row r="190" spans="1:20">
      <c r="A190" s="1" t="s">
        <v>281</v>
      </c>
      <c r="B190" s="2" t="s">
        <v>314</v>
      </c>
      <c r="C190" s="3">
        <v>1866</v>
      </c>
      <c r="D190" s="3">
        <v>74</v>
      </c>
      <c r="E190" s="3">
        <v>811</v>
      </c>
      <c r="G190" s="10"/>
      <c r="H190" s="10"/>
      <c r="I190" s="10"/>
      <c r="J190" s="10"/>
      <c r="K190" s="10"/>
      <c r="L190" s="10"/>
      <c r="M190" s="10"/>
      <c r="N190" s="10"/>
      <c r="O190" s="10"/>
      <c r="P190" s="10"/>
      <c r="Q190" s="10"/>
      <c r="R190" s="10"/>
      <c r="S190" s="10"/>
      <c r="T190" s="10"/>
    </row>
    <row r="191" spans="1:20">
      <c r="A191" s="1" t="s">
        <v>284</v>
      </c>
      <c r="B191" s="2" t="s">
        <v>211</v>
      </c>
    </row>
    <row r="192" spans="1:20">
      <c r="A192" s="1" t="s">
        <v>284</v>
      </c>
      <c r="B192" s="2" t="s">
        <v>218</v>
      </c>
      <c r="C192" s="3">
        <v>412</v>
      </c>
      <c r="D192" s="3">
        <v>58</v>
      </c>
      <c r="E192" s="3">
        <v>268</v>
      </c>
    </row>
    <row r="193" spans="1:6">
      <c r="A193" s="1" t="s">
        <v>277</v>
      </c>
      <c r="B193" s="2" t="s">
        <v>196</v>
      </c>
      <c r="C193" s="3">
        <v>592</v>
      </c>
      <c r="D193" s="3">
        <v>109</v>
      </c>
      <c r="E193" s="3">
        <v>361</v>
      </c>
    </row>
    <row r="194" spans="1:6">
      <c r="A194" s="1" t="s">
        <v>284</v>
      </c>
      <c r="B194" s="2" t="s">
        <v>188</v>
      </c>
    </row>
    <row r="195" spans="1:6">
      <c r="A195" s="1" t="s">
        <v>277</v>
      </c>
      <c r="B195" s="2" t="s">
        <v>157</v>
      </c>
    </row>
    <row r="196" spans="1:6">
      <c r="A196" s="1" t="s">
        <v>277</v>
      </c>
      <c r="B196" s="2" t="s">
        <v>224</v>
      </c>
    </row>
    <row r="197" spans="1:6">
      <c r="A197" s="1" t="s">
        <v>281</v>
      </c>
      <c r="B197" s="2" t="s">
        <v>215</v>
      </c>
    </row>
    <row r="198" spans="1:6">
      <c r="A198" s="1" t="s">
        <v>277</v>
      </c>
      <c r="B198" s="2" t="s">
        <v>19</v>
      </c>
      <c r="C198" s="3">
        <v>17</v>
      </c>
      <c r="D198" s="3">
        <v>8</v>
      </c>
      <c r="E198" s="3">
        <v>39</v>
      </c>
    </row>
    <row r="199" spans="1:6">
      <c r="A199" s="1" t="s">
        <v>282</v>
      </c>
      <c r="B199" s="2" t="s">
        <v>97</v>
      </c>
    </row>
    <row r="200" spans="1:6">
      <c r="A200" s="1" t="s">
        <v>279</v>
      </c>
      <c r="B200" s="2" t="s">
        <v>40</v>
      </c>
      <c r="C200" s="3">
        <v>152</v>
      </c>
      <c r="D200" s="3">
        <v>42</v>
      </c>
      <c r="E200" s="3">
        <v>172</v>
      </c>
    </row>
    <row r="201" spans="1:6">
      <c r="A201" s="1" t="s">
        <v>276</v>
      </c>
      <c r="B201" s="2" t="s">
        <v>33</v>
      </c>
    </row>
    <row r="202" spans="1:6">
      <c r="A202" s="1" t="s">
        <v>276</v>
      </c>
      <c r="B202" s="2" t="s">
        <v>210</v>
      </c>
    </row>
    <row r="203" spans="1:6">
      <c r="A203" s="1" t="s">
        <v>279</v>
      </c>
      <c r="B203" s="2" t="s">
        <v>174</v>
      </c>
      <c r="C203" s="3">
        <v>372</v>
      </c>
      <c r="D203" s="3">
        <v>106</v>
      </c>
      <c r="E203" s="3">
        <v>329</v>
      </c>
      <c r="F203" s="5" t="s">
        <v>286</v>
      </c>
    </row>
    <row r="204" spans="1:6">
      <c r="A204" s="1" t="s">
        <v>279</v>
      </c>
      <c r="B204" s="2" t="s">
        <v>52</v>
      </c>
      <c r="C204" s="3">
        <v>571</v>
      </c>
      <c r="D204" s="3">
        <v>244</v>
      </c>
      <c r="E204" s="3">
        <v>501</v>
      </c>
    </row>
    <row r="205" spans="1:6">
      <c r="A205" s="1" t="s">
        <v>278</v>
      </c>
      <c r="B205" s="2" t="s">
        <v>64</v>
      </c>
    </row>
    <row r="206" spans="1:6">
      <c r="A206" s="1" t="s">
        <v>282</v>
      </c>
      <c r="B206" s="12" t="s">
        <v>225</v>
      </c>
      <c r="C206" s="3">
        <v>423</v>
      </c>
      <c r="D206" s="3">
        <v>119</v>
      </c>
      <c r="E206" s="3">
        <v>198</v>
      </c>
      <c r="F206" s="5" t="s">
        <v>303</v>
      </c>
    </row>
    <row r="207" spans="1:6">
      <c r="A207" s="1" t="s">
        <v>279</v>
      </c>
      <c r="B207" s="2" t="s">
        <v>59</v>
      </c>
    </row>
    <row r="208" spans="1:6">
      <c r="A208" s="1" t="s">
        <v>277</v>
      </c>
      <c r="B208" s="2" t="s">
        <v>71</v>
      </c>
    </row>
    <row r="209" spans="1:20">
      <c r="A209" s="1" t="s">
        <v>278</v>
      </c>
      <c r="B209" s="2" t="s">
        <v>227</v>
      </c>
      <c r="C209" s="11"/>
      <c r="D209" s="11"/>
      <c r="E209" s="11"/>
      <c r="F209" s="5" t="s">
        <v>264</v>
      </c>
    </row>
    <row r="210" spans="1:20">
      <c r="A210" s="1" t="s">
        <v>281</v>
      </c>
      <c r="B210" s="2" t="s">
        <v>12</v>
      </c>
      <c r="C210" s="3">
        <v>130</v>
      </c>
      <c r="D210" s="3">
        <v>30</v>
      </c>
      <c r="E210" s="3">
        <v>73</v>
      </c>
    </row>
    <row r="211" spans="1:20">
      <c r="A211" s="1" t="s">
        <v>283</v>
      </c>
      <c r="B211" s="2" t="s">
        <v>45</v>
      </c>
    </row>
    <row r="212" spans="1:20">
      <c r="A212" s="1" t="s">
        <v>277</v>
      </c>
      <c r="B212" s="2" t="s">
        <v>10</v>
      </c>
    </row>
    <row r="213" spans="1:20">
      <c r="A213" s="1" t="s">
        <v>282</v>
      </c>
      <c r="B213" s="2" t="s">
        <v>105</v>
      </c>
    </row>
    <row r="214" spans="1:20">
      <c r="A214" s="1" t="s">
        <v>280</v>
      </c>
      <c r="B214" s="2" t="s">
        <v>261</v>
      </c>
      <c r="D214" s="3">
        <v>346</v>
      </c>
      <c r="E214" s="3">
        <v>0</v>
      </c>
    </row>
    <row r="215" spans="1:20">
      <c r="A215" s="1" t="s">
        <v>277</v>
      </c>
      <c r="B215" s="2" t="s">
        <v>81</v>
      </c>
    </row>
    <row r="216" spans="1:20">
      <c r="A216" s="1" t="s">
        <v>282</v>
      </c>
      <c r="B216" s="2" t="s">
        <v>90</v>
      </c>
    </row>
    <row r="217" spans="1:20">
      <c r="A217" s="1" t="s">
        <v>282</v>
      </c>
      <c r="B217" s="2" t="s">
        <v>175</v>
      </c>
      <c r="C217" s="3">
        <v>809</v>
      </c>
      <c r="D217" s="3">
        <v>788</v>
      </c>
      <c r="E217" s="3">
        <v>293</v>
      </c>
    </row>
    <row r="218" spans="1:20">
      <c r="A218" s="1" t="s">
        <v>278</v>
      </c>
      <c r="B218" s="2" t="s">
        <v>305</v>
      </c>
      <c r="C218" s="3">
        <v>2733</v>
      </c>
      <c r="D218" s="3">
        <v>372</v>
      </c>
      <c r="E218" s="3">
        <v>674</v>
      </c>
      <c r="F218" s="1"/>
    </row>
    <row r="219" spans="1:20">
      <c r="A219" s="1" t="s">
        <v>281</v>
      </c>
      <c r="B219" s="2" t="s">
        <v>111</v>
      </c>
    </row>
    <row r="220" spans="1:20">
      <c r="A220" s="1" t="s">
        <v>282</v>
      </c>
      <c r="B220" s="2" t="s">
        <v>80</v>
      </c>
      <c r="C220" s="3">
        <v>369</v>
      </c>
      <c r="D220" s="3">
        <v>105</v>
      </c>
      <c r="E220" s="3">
        <v>359</v>
      </c>
      <c r="F220" s="5" t="s">
        <v>287</v>
      </c>
    </row>
    <row r="221" spans="1:20">
      <c r="A221" s="10" t="s">
        <v>278</v>
      </c>
      <c r="B221" s="2" t="s">
        <v>204</v>
      </c>
      <c r="C221" s="8"/>
      <c r="D221" s="8"/>
      <c r="E221" s="8"/>
      <c r="F221" s="9"/>
      <c r="G221" s="10"/>
      <c r="H221" s="10"/>
      <c r="I221" s="10"/>
      <c r="J221" s="10"/>
      <c r="K221" s="10"/>
      <c r="L221" s="10"/>
      <c r="M221" s="10"/>
      <c r="N221" s="10"/>
      <c r="O221" s="10"/>
      <c r="P221" s="10"/>
      <c r="Q221" s="10"/>
      <c r="R221" s="10"/>
      <c r="S221" s="10"/>
      <c r="T221" s="10"/>
    </row>
    <row r="222" spans="1:20">
      <c r="A222" s="1" t="s">
        <v>283</v>
      </c>
      <c r="B222" s="2" t="s">
        <v>120</v>
      </c>
    </row>
    <row r="223" spans="1:20">
      <c r="A223" s="1" t="s">
        <v>281</v>
      </c>
      <c r="B223" s="2" t="s">
        <v>199</v>
      </c>
    </row>
    <row r="224" spans="1:20">
      <c r="A224" s="1" t="s">
        <v>276</v>
      </c>
      <c r="B224" s="2" t="s">
        <v>228</v>
      </c>
    </row>
    <row r="225" spans="1:6">
      <c r="A225" s="1" t="s">
        <v>282</v>
      </c>
      <c r="B225" s="2" t="s">
        <v>47</v>
      </c>
    </row>
    <row r="226" spans="1:6">
      <c r="A226" s="1" t="s">
        <v>283</v>
      </c>
      <c r="B226" s="2" t="s">
        <v>183</v>
      </c>
      <c r="C226" s="3">
        <v>5608</v>
      </c>
      <c r="D226" s="3">
        <v>218</v>
      </c>
      <c r="E226" s="3">
        <v>74</v>
      </c>
    </row>
    <row r="227" spans="1:6">
      <c r="A227" s="1" t="s">
        <v>277</v>
      </c>
      <c r="B227" s="2" t="s">
        <v>156</v>
      </c>
      <c r="C227" s="3">
        <v>200</v>
      </c>
      <c r="D227" s="3">
        <v>0</v>
      </c>
      <c r="E227" s="3">
        <v>40</v>
      </c>
    </row>
    <row r="228" spans="1:6">
      <c r="A228" s="1" t="s">
        <v>280</v>
      </c>
      <c r="B228" s="2" t="s">
        <v>54</v>
      </c>
      <c r="C228" s="3">
        <v>494</v>
      </c>
      <c r="D228" s="3">
        <v>43</v>
      </c>
      <c r="E228" s="3">
        <v>728</v>
      </c>
      <c r="F228" s="5" t="s">
        <v>272</v>
      </c>
    </row>
    <row r="229" spans="1:6">
      <c r="A229" s="1" t="s">
        <v>277</v>
      </c>
      <c r="B229" s="2" t="s">
        <v>119</v>
      </c>
    </row>
    <row r="230" spans="1:6">
      <c r="A230" s="1" t="s">
        <v>276</v>
      </c>
      <c r="B230" s="2" t="s">
        <v>162</v>
      </c>
    </row>
    <row r="231" spans="1:6">
      <c r="A231" s="1" t="s">
        <v>278</v>
      </c>
      <c r="B231" s="2" t="s">
        <v>146</v>
      </c>
    </row>
    <row r="232" spans="1:6">
      <c r="A232" s="1" t="s">
        <v>281</v>
      </c>
      <c r="B232" s="2" t="s">
        <v>42</v>
      </c>
    </row>
    <row r="233" spans="1:6">
      <c r="A233" s="1" t="s">
        <v>277</v>
      </c>
      <c r="B233" s="2" t="s">
        <v>169</v>
      </c>
    </row>
    <row r="234" spans="1:6">
      <c r="A234" s="1" t="s">
        <v>276</v>
      </c>
      <c r="B234" s="2" t="s">
        <v>107</v>
      </c>
    </row>
    <row r="235" spans="1:6">
      <c r="A235" s="1" t="s">
        <v>281</v>
      </c>
      <c r="B235" s="2" t="s">
        <v>53</v>
      </c>
      <c r="C235" s="3">
        <v>661</v>
      </c>
      <c r="D235" s="3">
        <v>226</v>
      </c>
      <c r="E235" s="3">
        <v>2108</v>
      </c>
      <c r="F235" s="5" t="s">
        <v>289</v>
      </c>
    </row>
    <row r="236" spans="1:6">
      <c r="A236" s="1" t="s">
        <v>282</v>
      </c>
      <c r="B236" s="2" t="s">
        <v>20</v>
      </c>
    </row>
    <row r="237" spans="1:6">
      <c r="A237" s="1" t="s">
        <v>277</v>
      </c>
      <c r="B237" s="2" t="s">
        <v>230</v>
      </c>
      <c r="C237" s="3">
        <v>56</v>
      </c>
      <c r="D237" s="3">
        <v>69</v>
      </c>
      <c r="E237" s="3">
        <v>126</v>
      </c>
    </row>
    <row r="238" spans="1:6">
      <c r="A238" s="1" t="s">
        <v>277</v>
      </c>
      <c r="B238" s="2" t="s">
        <v>178</v>
      </c>
    </row>
    <row r="239" spans="1:6">
      <c r="A239" s="1" t="s">
        <v>282</v>
      </c>
      <c r="B239" s="2" t="s">
        <v>235</v>
      </c>
      <c r="C239" s="3">
        <v>54</v>
      </c>
      <c r="D239" s="3">
        <v>22</v>
      </c>
      <c r="E239" s="3">
        <v>152</v>
      </c>
    </row>
    <row r="240" spans="1:6">
      <c r="A240" s="1" t="s">
        <v>282</v>
      </c>
      <c r="B240" s="2" t="s">
        <v>118</v>
      </c>
    </row>
    <row r="241" spans="1:20">
      <c r="A241" s="1" t="s">
        <v>277</v>
      </c>
      <c r="B241" s="2" t="s">
        <v>148</v>
      </c>
    </row>
    <row r="242" spans="1:20">
      <c r="A242" s="1" t="s">
        <v>276</v>
      </c>
      <c r="B242" s="2" t="s">
        <v>177</v>
      </c>
    </row>
    <row r="243" spans="1:20">
      <c r="A243" s="1" t="s">
        <v>276</v>
      </c>
      <c r="B243" s="2" t="s">
        <v>84</v>
      </c>
      <c r="C243" s="3">
        <v>188</v>
      </c>
      <c r="D243" s="3">
        <v>200</v>
      </c>
      <c r="E243" s="3">
        <v>1617</v>
      </c>
    </row>
    <row r="244" spans="1:20">
      <c r="A244" s="1" t="s">
        <v>280</v>
      </c>
      <c r="B244" s="2" t="s">
        <v>256</v>
      </c>
    </row>
    <row r="245" spans="1:20" ht="29.25" customHeight="1">
      <c r="A245" s="1" t="s">
        <v>278</v>
      </c>
      <c r="B245" s="2" t="s">
        <v>309</v>
      </c>
    </row>
    <row r="246" spans="1:20">
      <c r="A246" s="1" t="s">
        <v>277</v>
      </c>
      <c r="B246" s="2" t="s">
        <v>161</v>
      </c>
      <c r="C246" s="3">
        <v>129</v>
      </c>
      <c r="D246" s="3">
        <v>7</v>
      </c>
      <c r="E246" s="3">
        <v>310</v>
      </c>
    </row>
    <row r="247" spans="1:20">
      <c r="A247" s="1" t="s">
        <v>277</v>
      </c>
      <c r="B247" s="2" t="s">
        <v>72</v>
      </c>
    </row>
    <row r="248" spans="1:20">
      <c r="A248" s="1" t="s">
        <v>284</v>
      </c>
      <c r="B248" s="2" t="s">
        <v>109</v>
      </c>
      <c r="C248" s="11">
        <v>2326</v>
      </c>
      <c r="D248" s="11">
        <v>411</v>
      </c>
      <c r="E248" s="11">
        <v>1004</v>
      </c>
      <c r="F248" s="5" t="s">
        <v>298</v>
      </c>
    </row>
    <row r="249" spans="1:20">
      <c r="A249" s="1" t="s">
        <v>281</v>
      </c>
      <c r="B249" s="2" t="s">
        <v>92</v>
      </c>
    </row>
    <row r="250" spans="1:20">
      <c r="A250" s="1" t="s">
        <v>280</v>
      </c>
      <c r="B250" s="2" t="s">
        <v>134</v>
      </c>
      <c r="C250" s="3">
        <v>1051</v>
      </c>
      <c r="D250" s="3">
        <v>164</v>
      </c>
      <c r="E250" s="3">
        <v>1247</v>
      </c>
      <c r="F250" s="5" t="s">
        <v>293</v>
      </c>
    </row>
    <row r="251" spans="1:20">
      <c r="A251" s="1" t="s">
        <v>280</v>
      </c>
      <c r="B251" s="2" t="s">
        <v>158</v>
      </c>
      <c r="C251" s="3">
        <v>9</v>
      </c>
      <c r="D251" s="3">
        <v>4</v>
      </c>
      <c r="E251" s="3">
        <v>88</v>
      </c>
      <c r="F251" s="5" t="s">
        <v>285</v>
      </c>
    </row>
    <row r="252" spans="1:20">
      <c r="A252" s="10" t="s">
        <v>278</v>
      </c>
      <c r="B252" s="2" t="s">
        <v>212</v>
      </c>
      <c r="C252" s="8"/>
      <c r="D252" s="8"/>
      <c r="E252" s="8"/>
      <c r="F252" s="9"/>
      <c r="G252" s="10"/>
      <c r="H252" s="10"/>
      <c r="I252" s="10"/>
      <c r="J252" s="10"/>
      <c r="K252" s="10"/>
      <c r="L252" s="10"/>
      <c r="M252" s="10"/>
      <c r="N252" s="10"/>
      <c r="O252" s="10"/>
      <c r="P252" s="10"/>
      <c r="Q252" s="10"/>
      <c r="R252" s="10"/>
      <c r="S252" s="10"/>
      <c r="T252" s="10"/>
    </row>
    <row r="253" spans="1:20">
      <c r="A253" s="1" t="s">
        <v>281</v>
      </c>
      <c r="B253" s="2" t="s">
        <v>268</v>
      </c>
      <c r="C253" s="8"/>
      <c r="D253" s="8"/>
      <c r="E253" s="8"/>
    </row>
    <row r="254" spans="1:20">
      <c r="A254" s="1" t="s">
        <v>282</v>
      </c>
      <c r="B254" s="2" t="s">
        <v>258</v>
      </c>
      <c r="C254" s="3">
        <v>66</v>
      </c>
      <c r="D254" s="3">
        <v>64</v>
      </c>
      <c r="E254" s="3">
        <v>210</v>
      </c>
    </row>
    <row r="255" spans="1:20">
      <c r="A255" s="1" t="s">
        <v>277</v>
      </c>
      <c r="B255" s="2" t="s">
        <v>122</v>
      </c>
      <c r="C255" s="3">
        <v>56</v>
      </c>
      <c r="D255" s="3">
        <v>38</v>
      </c>
      <c r="E255" s="3">
        <v>54</v>
      </c>
    </row>
    <row r="256" spans="1:20">
      <c r="A256" s="1" t="s">
        <v>277</v>
      </c>
      <c r="B256" s="2" t="s">
        <v>35</v>
      </c>
    </row>
    <row r="257" spans="1:20">
      <c r="A257" s="1" t="s">
        <v>282</v>
      </c>
      <c r="B257" s="2" t="s">
        <v>49</v>
      </c>
    </row>
    <row r="258" spans="1:20">
      <c r="A258" s="1" t="s">
        <v>277</v>
      </c>
      <c r="B258" s="2" t="s">
        <v>39</v>
      </c>
    </row>
    <row r="259" spans="1:20">
      <c r="A259" s="1" t="s">
        <v>276</v>
      </c>
      <c r="B259" s="2" t="s">
        <v>76</v>
      </c>
    </row>
    <row r="260" spans="1:20">
      <c r="A260" s="1" t="s">
        <v>278</v>
      </c>
      <c r="B260" s="2" t="s">
        <v>102</v>
      </c>
      <c r="C260" s="3">
        <v>332</v>
      </c>
      <c r="D260" s="3">
        <v>9</v>
      </c>
      <c r="E260" s="3">
        <v>100</v>
      </c>
    </row>
    <row r="261" spans="1:20">
      <c r="A261" s="1" t="s">
        <v>279</v>
      </c>
      <c r="B261" s="2" t="s">
        <v>15</v>
      </c>
      <c r="C261" s="3">
        <v>269</v>
      </c>
      <c r="D261" s="3">
        <v>98</v>
      </c>
      <c r="E261" s="3">
        <v>39</v>
      </c>
    </row>
    <row r="262" spans="1:20">
      <c r="A262" s="1" t="s">
        <v>276</v>
      </c>
      <c r="B262" s="2" t="s">
        <v>159</v>
      </c>
    </row>
    <row r="263" spans="1:20">
      <c r="A263" s="1" t="s">
        <v>276</v>
      </c>
      <c r="B263" s="2" t="s">
        <v>77</v>
      </c>
    </row>
    <row r="264" spans="1:20">
      <c r="A264" s="1" t="s">
        <v>278</v>
      </c>
      <c r="B264" s="2" t="s">
        <v>269</v>
      </c>
      <c r="C264" s="3">
        <v>3755</v>
      </c>
      <c r="D264" s="3">
        <v>729</v>
      </c>
      <c r="E264" s="3">
        <v>1152</v>
      </c>
    </row>
    <row r="265" spans="1:20">
      <c r="A265" s="1" t="s">
        <v>276</v>
      </c>
      <c r="B265" s="2" t="s">
        <v>197</v>
      </c>
      <c r="C265" s="3">
        <v>953</v>
      </c>
      <c r="D265" s="3">
        <v>335</v>
      </c>
      <c r="E265" s="3">
        <v>2228</v>
      </c>
    </row>
    <row r="266" spans="1:20">
      <c r="A266" s="1" t="s">
        <v>277</v>
      </c>
      <c r="B266" s="2" t="s">
        <v>192</v>
      </c>
      <c r="G266" s="10"/>
      <c r="H266" s="10"/>
      <c r="I266" s="10"/>
      <c r="J266" s="10"/>
      <c r="K266" s="10"/>
      <c r="L266" s="10"/>
      <c r="M266" s="10"/>
      <c r="N266" s="10"/>
      <c r="O266" s="10"/>
      <c r="P266" s="10"/>
      <c r="Q266" s="10"/>
      <c r="R266" s="10"/>
      <c r="S266" s="10"/>
      <c r="T266" s="10"/>
    </row>
    <row r="267" spans="1:20">
      <c r="A267" s="1" t="s">
        <v>278</v>
      </c>
      <c r="B267" s="2" t="s">
        <v>206</v>
      </c>
    </row>
    <row r="268" spans="1:20">
      <c r="A268" s="1" t="s">
        <v>277</v>
      </c>
      <c r="B268" s="2" t="s">
        <v>8</v>
      </c>
    </row>
    <row r="269" spans="1:20">
      <c r="A269" s="1" t="s">
        <v>277</v>
      </c>
      <c r="B269" s="2" t="s">
        <v>145</v>
      </c>
    </row>
    <row r="270" spans="1:20">
      <c r="A270" s="1" t="s">
        <v>281</v>
      </c>
      <c r="B270" s="2" t="s">
        <v>139</v>
      </c>
      <c r="C270" s="3">
        <v>775</v>
      </c>
      <c r="D270" s="3">
        <v>150</v>
      </c>
      <c r="E270" s="3">
        <v>408</v>
      </c>
      <c r="F270" s="5" t="s">
        <v>290</v>
      </c>
    </row>
    <row r="271" spans="1:20">
      <c r="A271" s="1" t="s">
        <v>281</v>
      </c>
      <c r="B271" s="2" t="s">
        <v>61</v>
      </c>
      <c r="C271" s="3">
        <v>4</v>
      </c>
      <c r="D271" s="3">
        <v>9</v>
      </c>
      <c r="E271" s="3">
        <v>47</v>
      </c>
    </row>
    <row r="272" spans="1:20">
      <c r="A272" s="1" t="s">
        <v>277</v>
      </c>
      <c r="B272" s="2" t="s">
        <v>136</v>
      </c>
      <c r="C272" s="3">
        <v>518</v>
      </c>
      <c r="D272" s="3">
        <v>1005</v>
      </c>
      <c r="E272" s="3">
        <v>1627</v>
      </c>
    </row>
    <row r="273" spans="1:6">
      <c r="A273" s="1" t="s">
        <v>277</v>
      </c>
      <c r="B273" s="2" t="s">
        <v>75</v>
      </c>
    </row>
    <row r="274" spans="1:6">
      <c r="A274" s="1" t="s">
        <v>278</v>
      </c>
      <c r="B274" s="2" t="s">
        <v>16</v>
      </c>
      <c r="C274" s="11">
        <v>700</v>
      </c>
      <c r="F274" s="5" t="s">
        <v>291</v>
      </c>
    </row>
    <row r="275" spans="1:6">
      <c r="A275" s="1" t="s">
        <v>281</v>
      </c>
      <c r="B275" s="2" t="s">
        <v>37</v>
      </c>
    </row>
    <row r="276" spans="1:6">
      <c r="A276" s="1" t="s">
        <v>284</v>
      </c>
      <c r="B276" s="2" t="s">
        <v>179</v>
      </c>
    </row>
  </sheetData>
  <autoFilter ref="A1:T1">
    <sortState ref="A2:X276">
      <sortCondition ref="B1"/>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and data results</vt:lpstr>
      <vt:lpstr>Main data</vt:lpstr>
      <vt:lpstr>Data separated for CTS cuts</vt:lpstr>
      <vt:lpstr>Additional data and notes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Chaminda</dc:creator>
  <cp:lastModifiedBy>sreedhj</cp:lastModifiedBy>
  <cp:lastPrinted>2013-11-05T15:58:30Z</cp:lastPrinted>
  <dcterms:created xsi:type="dcterms:W3CDTF">2013-11-05T15:27:34Z</dcterms:created>
  <dcterms:modified xsi:type="dcterms:W3CDTF">2015-04-01T15:41:46Z</dcterms:modified>
</cp:coreProperties>
</file>