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40" yWindow="65476" windowWidth="11340" windowHeight="6795" activeTab="0"/>
  </bookViews>
  <sheets>
    <sheet name="Data  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<sst xmlns="http://schemas.openxmlformats.org/spreadsheetml/2006/main" count="85" uniqueCount="29">
  <si>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Great Britain</t>
  </si>
  <si>
    <t>Total</t>
  </si>
  <si>
    <t>13 weeks or less</t>
  </si>
  <si>
    <t>over 13 and up to 26 weeks</t>
  </si>
  <si>
    <t>over 26 and up to 52 weeks</t>
  </si>
  <si>
    <t>over 52 and up to 78 weeks</t>
  </si>
  <si>
    <t>over 78 and up to 104 weeks</t>
  </si>
  <si>
    <t>over 104 weeks</t>
  </si>
  <si>
    <t>Occupation</t>
  </si>
  <si>
    <t>Column Total</t>
  </si>
  <si>
    <t>0 : Occupation unknown</t>
  </si>
  <si>
    <t>1 : Managers and Senior Officials</t>
  </si>
  <si>
    <t>2 : Professional Occupations</t>
  </si>
  <si>
    <t>3 : Associate Professional and Technical Occupations</t>
  </si>
  <si>
    <t>4 : Administrative and Secretarial Occupations</t>
  </si>
  <si>
    <t>5 : Skilled Trades Occupations</t>
  </si>
  <si>
    <t>6 : Personal Service Occupations</t>
  </si>
  <si>
    <t>7 : Sales and Customer Service occupations</t>
  </si>
  <si>
    <t>8 : Process, Plant and Machine Operatives</t>
  </si>
  <si>
    <t>9 : Elementary Occupations</t>
  </si>
  <si>
    <t>up to 6 months</t>
  </si>
  <si>
    <t>6-12 months</t>
  </si>
  <si>
    <t>over 12months</t>
  </si>
  <si>
    <t>up to 6 months (%)</t>
  </si>
  <si>
    <t>6-12 months (%)</t>
  </si>
  <si>
    <t>over 12months  (%)</t>
  </si>
  <si>
    <t xml:space="preserve">Difference in % points for each catergory (2008-2011)  </t>
  </si>
  <si>
    <t>over 6 months  (%)</t>
  </si>
  <si>
    <t>Over 6 months %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</si>
</sst>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</numFmts>
  <fonts count="58">
    <font>
      <sz val="10"/>
      <name val="arial"/>
      <family val="0"/>
    </font>
    <font>
      <sz val="10"/>
      <name val="Microsoft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4" fillId="0" borderId="0">
      <alignment textRotation="90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63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3" fontId="3" fillId="0" borderId="0" xfId="46" applyNumberFormat="1" applyAlignment="1">
      <alignment horizontal="right" vertical="center"/>
      <protection/>
    </xf>
    <xf numFmtId="0" fontId="4" fillId="0" borderId="0" xfId="69" applyAlignment="1">
      <alignment horizontal="left"/>
      <protection/>
    </xf>
    <xf numFmtId="3" fontId="0" fillId="0" borderId="0" xfId="0" applyNumberFormat="1" applyAlignment="1">
      <alignment/>
    </xf>
    <xf numFmtId="9" fontId="0" fillId="0" borderId="0" xfId="61" applyFont="1" applyAlignment="1">
      <alignment/>
    </xf>
    <xf numFmtId="9" fontId="0" fillId="0" borderId="0" xfId="0" applyNumberFormat="1" applyAlignment="1">
      <alignment/>
    </xf>
    <xf numFmtId="3" fontId="3" fillId="0" borderId="0" xfId="46" applyNumberFormat="1" applyFont="1" applyAlignment="1">
      <alignment horizontal="right" vertical="center"/>
      <protection/>
    </xf>
    <xf numFmtId="3" fontId="3" fillId="0" borderId="0" xfId="0" applyNumberFormat="1" applyFont="1" applyAlignment="1">
      <alignment/>
    </xf>
    <xf numFmtId="9" fontId="3" fillId="0" borderId="0" xfId="61" applyFont="1" applyAlignment="1">
      <alignment/>
    </xf>
    <xf numFmtId="0" fontId="5" fillId="0" borderId="0" xfId="54" applyFont="1" applyAlignment="1">
      <alignment horizontal="center" vertical="center" wrapText="1"/>
      <protection/>
    </xf>
    <xf numFmtId="0" fontId="6" fillId="0" borderId="0" xfId="0" applyFont="1" applyAlignment="1">
      <alignment/>
    </xf>
    <xf numFmtId="9" fontId="3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172" fontId="53" fillId="0" borderId="0" xfId="0" applyNumberFormat="1" applyFont="1" applyAlignment="1">
      <alignment horizontal="left" vertical="center"/>
    </xf>
    <xf numFmtId="0" fontId="54" fillId="0" borderId="0" xfId="54" applyFont="1" applyAlignment="1">
      <alignment horizontal="left" vertical="center" wrapText="1"/>
      <protection/>
    </xf>
    <xf numFmtId="0" fontId="54" fillId="0" borderId="0" xfId="54" applyFont="1" applyAlignment="1">
      <alignment horizontal="center" vertical="center" wrapText="1"/>
      <protection/>
    </xf>
    <xf numFmtId="0" fontId="53" fillId="0" borderId="0" xfId="63" applyFont="1" applyAlignment="1">
      <alignment horizontal="left" vertical="center"/>
      <protection/>
    </xf>
    <xf numFmtId="3" fontId="53" fillId="0" borderId="0" xfId="0" applyNumberFormat="1" applyFont="1" applyAlignment="1">
      <alignment horizontal="right" vertical="center"/>
    </xf>
    <xf numFmtId="3" fontId="55" fillId="0" borderId="0" xfId="46" applyNumberFormat="1" applyFont="1" applyAlignment="1">
      <alignment horizontal="right" vertical="center"/>
      <protection/>
    </xf>
    <xf numFmtId="0" fontId="7" fillId="0" borderId="0" xfId="54" applyFont="1" applyAlignment="1">
      <alignment horizontal="center" vertical="center" wrapText="1"/>
      <protection/>
    </xf>
    <xf numFmtId="0" fontId="56" fillId="0" borderId="0" xfId="0" applyFont="1" applyAlignment="1">
      <alignment vertical="top" wrapText="1"/>
    </xf>
    <xf numFmtId="9" fontId="53" fillId="0" borderId="0" xfId="61" applyFont="1" applyAlignment="1">
      <alignment/>
    </xf>
    <xf numFmtId="9" fontId="3" fillId="0" borderId="0" xfId="0" applyNumberFormat="1" applyFont="1" applyAlignment="1">
      <alignment/>
    </xf>
    <xf numFmtId="9" fontId="3" fillId="0" borderId="0" xfId="61" applyFont="1" applyAlignment="1">
      <alignment/>
    </xf>
    <xf numFmtId="9" fontId="4" fillId="0" borderId="0" xfId="6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54" applyFont="1" applyFill="1" applyAlignment="1">
      <alignment horizontal="center" vertical="center" wrapText="1"/>
      <protection/>
    </xf>
    <xf numFmtId="1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ow_CategoryHeadings" xfId="62"/>
    <cellStyle name="Row_Headings" xfId="63"/>
    <cellStyle name="Source" xfId="64"/>
    <cellStyle name="Table_Name" xfId="65"/>
    <cellStyle name="Title" xfId="66"/>
    <cellStyle name="Total" xfId="67"/>
    <cellStyle name="Warning Text" xfId="68"/>
    <cellStyle name="Warnings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90" zoomScaleNormal="90" zoomScalePageLayoutView="0" workbookViewId="0" topLeftCell="J1">
      <selection activeCell="W9" sqref="W9"/>
    </sheetView>
  </sheetViews>
  <sheetFormatPr defaultColWidth="9.140625" defaultRowHeight="12.75"/>
  <cols>
    <col min="1" max="1" width="18.8515625" style="0" hidden="1" customWidth="1"/>
    <col min="2" max="2" width="13.00390625" style="0" hidden="1" customWidth="1"/>
    <col min="3" max="8" width="0" style="0" hidden="1" customWidth="1"/>
    <col min="9" max="9" width="6.28125" style="0" hidden="1" customWidth="1"/>
    <col min="10" max="10" width="47.57421875" style="0" customWidth="1"/>
    <col min="11" max="11" width="10.140625" style="0" customWidth="1"/>
    <col min="12" max="12" width="9.8515625" style="0" bestFit="1" customWidth="1"/>
    <col min="15" max="15" width="7.7109375" style="0" customWidth="1"/>
    <col min="19" max="19" width="9.140625" style="29" customWidth="1"/>
    <col min="20" max="20" width="6.28125" style="0" customWidth="1"/>
  </cols>
  <sheetData>
    <row r="1" spans="1:8" ht="12.75">
      <c r="A1" s="15"/>
      <c r="B1" s="15" t="s">
        <v>0</v>
      </c>
      <c r="C1" s="16"/>
      <c r="D1" s="16"/>
      <c r="E1" s="16"/>
      <c r="F1" s="16"/>
      <c r="G1" s="16"/>
      <c r="H1" s="16"/>
    </row>
    <row r="2" spans="1:11" ht="12.75">
      <c r="A2" s="17"/>
      <c r="B2" s="17">
        <v>39539</v>
      </c>
      <c r="C2" s="16"/>
      <c r="D2" s="16"/>
      <c r="E2" s="16"/>
      <c r="F2" s="16"/>
      <c r="G2" s="16"/>
      <c r="H2" s="16"/>
      <c r="K2" s="14">
        <v>39539</v>
      </c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20" s="12" customFormat="1" ht="48">
      <c r="A4" s="18" t="s">
        <v>8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1"/>
      <c r="J4" s="23" t="s">
        <v>8</v>
      </c>
      <c r="K4" s="23" t="s">
        <v>1</v>
      </c>
      <c r="L4" s="33" t="s">
        <v>20</v>
      </c>
      <c r="M4" s="34" t="s">
        <v>21</v>
      </c>
      <c r="N4" s="35" t="s">
        <v>22</v>
      </c>
      <c r="O4" s="35"/>
      <c r="P4" s="33" t="s">
        <v>23</v>
      </c>
      <c r="Q4" s="34" t="s">
        <v>24</v>
      </c>
      <c r="R4" s="35" t="s">
        <v>25</v>
      </c>
      <c r="S4" s="35" t="s">
        <v>28</v>
      </c>
      <c r="T4" s="24"/>
    </row>
    <row r="5" spans="1:20" ht="12.75">
      <c r="A5" s="20" t="s">
        <v>10</v>
      </c>
      <c r="B5" s="21">
        <v>1615</v>
      </c>
      <c r="C5" s="21">
        <v>1455</v>
      </c>
      <c r="D5" s="21">
        <v>70</v>
      </c>
      <c r="E5" s="21">
        <v>35</v>
      </c>
      <c r="F5" s="21">
        <v>15</v>
      </c>
      <c r="G5" s="21">
        <v>15</v>
      </c>
      <c r="H5" s="21">
        <v>25</v>
      </c>
      <c r="I5" s="2"/>
      <c r="J5" s="1" t="s">
        <v>10</v>
      </c>
      <c r="K5" s="2">
        <v>1615</v>
      </c>
      <c r="L5" s="5">
        <f>D5+C5</f>
        <v>1525</v>
      </c>
      <c r="M5" s="2">
        <v>35</v>
      </c>
      <c r="N5" s="5">
        <f>F5+G5+H5</f>
        <v>55</v>
      </c>
      <c r="O5" s="5"/>
      <c r="P5" s="6">
        <f aca="true" t="shared" si="0" ref="P5:P15">L5/K5</f>
        <v>0.9442724458204335</v>
      </c>
      <c r="Q5" s="6">
        <f aca="true" t="shared" si="1" ref="Q5:Q15">M5/K5</f>
        <v>0.021671826625386997</v>
      </c>
      <c r="R5" s="6">
        <f aca="true" t="shared" si="2" ref="R5:R15">N5/K5</f>
        <v>0.034055727554179564</v>
      </c>
      <c r="S5" s="28">
        <f aca="true" t="shared" si="3" ref="S5:S15">(M5+N5)/K5</f>
        <v>0.05572755417956656</v>
      </c>
      <c r="T5" s="25"/>
    </row>
    <row r="6" spans="1:20" ht="12.75">
      <c r="A6" s="20" t="s">
        <v>11</v>
      </c>
      <c r="B6" s="21">
        <v>30275</v>
      </c>
      <c r="C6" s="21">
        <v>16455</v>
      </c>
      <c r="D6" s="21">
        <v>6350</v>
      </c>
      <c r="E6" s="21">
        <v>4315</v>
      </c>
      <c r="F6" s="21">
        <v>1600</v>
      </c>
      <c r="G6" s="21">
        <v>775</v>
      </c>
      <c r="H6" s="21">
        <v>780</v>
      </c>
      <c r="I6" s="2"/>
      <c r="J6" s="1" t="s">
        <v>11</v>
      </c>
      <c r="K6" s="2">
        <v>30275</v>
      </c>
      <c r="L6" s="5">
        <f aca="true" t="shared" si="4" ref="L6:L15">D6+C6</f>
        <v>22805</v>
      </c>
      <c r="M6" s="2">
        <v>4315</v>
      </c>
      <c r="N6" s="5">
        <f aca="true" t="shared" si="5" ref="N6:N15">F6+G6+H6</f>
        <v>3155</v>
      </c>
      <c r="O6" s="5"/>
      <c r="P6" s="6">
        <f t="shared" si="0"/>
        <v>0.7532617671345995</v>
      </c>
      <c r="Q6" s="6">
        <f t="shared" si="1"/>
        <v>0.14252683732452517</v>
      </c>
      <c r="R6" s="6">
        <f t="shared" si="2"/>
        <v>0.10421139554087532</v>
      </c>
      <c r="S6" s="28">
        <f t="shared" si="3"/>
        <v>0.2467382328654005</v>
      </c>
      <c r="T6" s="25"/>
    </row>
    <row r="7" spans="1:20" ht="12.75">
      <c r="A7" s="20" t="s">
        <v>12</v>
      </c>
      <c r="B7" s="21">
        <v>20050</v>
      </c>
      <c r="C7" s="21">
        <v>10085</v>
      </c>
      <c r="D7" s="21">
        <v>3965</v>
      </c>
      <c r="E7" s="21">
        <v>3330</v>
      </c>
      <c r="F7" s="21">
        <v>1115</v>
      </c>
      <c r="G7" s="21">
        <v>655</v>
      </c>
      <c r="H7" s="21">
        <v>900</v>
      </c>
      <c r="I7" s="2"/>
      <c r="J7" s="1" t="s">
        <v>12</v>
      </c>
      <c r="K7" s="2">
        <v>20050</v>
      </c>
      <c r="L7" s="5">
        <f t="shared" si="4"/>
        <v>14050</v>
      </c>
      <c r="M7" s="2">
        <v>3330</v>
      </c>
      <c r="N7" s="5">
        <f t="shared" si="5"/>
        <v>2670</v>
      </c>
      <c r="O7" s="5"/>
      <c r="P7" s="6">
        <f t="shared" si="0"/>
        <v>0.7007481296758105</v>
      </c>
      <c r="Q7" s="6">
        <f t="shared" si="1"/>
        <v>0.16608478802992518</v>
      </c>
      <c r="R7" s="6">
        <f t="shared" si="2"/>
        <v>0.13316708229426433</v>
      </c>
      <c r="S7" s="28">
        <f t="shared" si="3"/>
        <v>0.29925187032418954</v>
      </c>
      <c r="T7" s="25"/>
    </row>
    <row r="8" spans="1:20" ht="12.75">
      <c r="A8" s="20" t="s">
        <v>13</v>
      </c>
      <c r="B8" s="21">
        <v>44365</v>
      </c>
      <c r="C8" s="21">
        <v>22105</v>
      </c>
      <c r="D8" s="21">
        <v>9245</v>
      </c>
      <c r="E8" s="21">
        <v>7375</v>
      </c>
      <c r="F8" s="21">
        <v>2705</v>
      </c>
      <c r="G8" s="21">
        <v>1405</v>
      </c>
      <c r="H8" s="21">
        <v>1525</v>
      </c>
      <c r="I8" s="2"/>
      <c r="J8" s="1" t="s">
        <v>13</v>
      </c>
      <c r="K8" s="2">
        <v>44365</v>
      </c>
      <c r="L8" s="5">
        <f t="shared" si="4"/>
        <v>31350</v>
      </c>
      <c r="M8" s="2">
        <v>7375</v>
      </c>
      <c r="N8" s="5">
        <f t="shared" si="5"/>
        <v>5635</v>
      </c>
      <c r="O8" s="5"/>
      <c r="P8" s="6">
        <f t="shared" si="0"/>
        <v>0.7066381156316917</v>
      </c>
      <c r="Q8" s="6">
        <f t="shared" si="1"/>
        <v>0.1662346444269131</v>
      </c>
      <c r="R8" s="6">
        <f t="shared" si="2"/>
        <v>0.12701453848754649</v>
      </c>
      <c r="S8" s="28">
        <f t="shared" si="3"/>
        <v>0.2932491829144596</v>
      </c>
      <c r="T8" s="25"/>
    </row>
    <row r="9" spans="1:20" ht="12.75">
      <c r="A9" s="20" t="s">
        <v>14</v>
      </c>
      <c r="B9" s="21">
        <v>81090</v>
      </c>
      <c r="C9" s="21">
        <v>42095</v>
      </c>
      <c r="D9" s="21">
        <v>16395</v>
      </c>
      <c r="E9" s="21">
        <v>12885</v>
      </c>
      <c r="F9" s="21">
        <v>4585</v>
      </c>
      <c r="G9" s="21">
        <v>2320</v>
      </c>
      <c r="H9" s="21">
        <v>2810</v>
      </c>
      <c r="I9" s="2"/>
      <c r="J9" s="1" t="s">
        <v>14</v>
      </c>
      <c r="K9" s="2">
        <v>81090</v>
      </c>
      <c r="L9" s="5">
        <f t="shared" si="4"/>
        <v>58490</v>
      </c>
      <c r="M9" s="2">
        <v>12885</v>
      </c>
      <c r="N9" s="5">
        <f t="shared" si="5"/>
        <v>9715</v>
      </c>
      <c r="O9" s="5"/>
      <c r="P9" s="6">
        <f t="shared" si="0"/>
        <v>0.721297323961031</v>
      </c>
      <c r="Q9" s="6">
        <f t="shared" si="1"/>
        <v>0.15889752127266002</v>
      </c>
      <c r="R9" s="6">
        <f t="shared" si="2"/>
        <v>0.11980515476630904</v>
      </c>
      <c r="S9" s="28">
        <f t="shared" si="3"/>
        <v>0.27870267603896903</v>
      </c>
      <c r="T9" s="25"/>
    </row>
    <row r="10" spans="1:20" ht="12.75">
      <c r="A10" s="20" t="s">
        <v>15</v>
      </c>
      <c r="B10" s="21">
        <v>86060</v>
      </c>
      <c r="C10" s="21">
        <v>43340</v>
      </c>
      <c r="D10" s="21">
        <v>18610</v>
      </c>
      <c r="E10" s="21">
        <v>13570</v>
      </c>
      <c r="F10" s="21">
        <v>5165</v>
      </c>
      <c r="G10" s="21">
        <v>2475</v>
      </c>
      <c r="H10" s="21">
        <v>2900</v>
      </c>
      <c r="I10" s="2"/>
      <c r="J10" s="1" t="s">
        <v>15</v>
      </c>
      <c r="K10" s="2">
        <v>86060</v>
      </c>
      <c r="L10" s="5">
        <f t="shared" si="4"/>
        <v>61950</v>
      </c>
      <c r="M10" s="2">
        <v>13570</v>
      </c>
      <c r="N10" s="5">
        <f t="shared" si="5"/>
        <v>10540</v>
      </c>
      <c r="O10" s="5"/>
      <c r="P10" s="6">
        <f t="shared" si="0"/>
        <v>0.7198466186381595</v>
      </c>
      <c r="Q10" s="6">
        <f t="shared" si="1"/>
        <v>0.15768068789216824</v>
      </c>
      <c r="R10" s="6">
        <f t="shared" si="2"/>
        <v>0.12247269346967232</v>
      </c>
      <c r="S10" s="28">
        <f t="shared" si="3"/>
        <v>0.2801533813618406</v>
      </c>
      <c r="T10" s="25"/>
    </row>
    <row r="11" spans="1:20" ht="12.75">
      <c r="A11" s="20" t="s">
        <v>16</v>
      </c>
      <c r="B11" s="21">
        <v>39735</v>
      </c>
      <c r="C11" s="21">
        <v>20305</v>
      </c>
      <c r="D11" s="21">
        <v>8265</v>
      </c>
      <c r="E11" s="21">
        <v>6855</v>
      </c>
      <c r="F11" s="21">
        <v>2065</v>
      </c>
      <c r="G11" s="21">
        <v>1065</v>
      </c>
      <c r="H11" s="21">
        <v>1180</v>
      </c>
      <c r="I11" s="2"/>
      <c r="J11" s="1" t="s">
        <v>16</v>
      </c>
      <c r="K11" s="2">
        <v>39735</v>
      </c>
      <c r="L11" s="5">
        <f t="shared" si="4"/>
        <v>28570</v>
      </c>
      <c r="M11" s="2">
        <v>6855</v>
      </c>
      <c r="N11" s="5">
        <f t="shared" si="5"/>
        <v>4310</v>
      </c>
      <c r="O11" s="5"/>
      <c r="P11" s="6">
        <f t="shared" si="0"/>
        <v>0.7190134642003272</v>
      </c>
      <c r="Q11" s="6">
        <f t="shared" si="1"/>
        <v>0.17251793129482823</v>
      </c>
      <c r="R11" s="6">
        <f t="shared" si="2"/>
        <v>0.10846860450484459</v>
      </c>
      <c r="S11" s="28">
        <f t="shared" si="3"/>
        <v>0.2809865357996728</v>
      </c>
      <c r="T11" s="25"/>
    </row>
    <row r="12" spans="1:20" ht="12.75">
      <c r="A12" s="20" t="s">
        <v>17</v>
      </c>
      <c r="B12" s="21">
        <v>135345</v>
      </c>
      <c r="C12" s="21">
        <v>69440</v>
      </c>
      <c r="D12" s="21">
        <v>29915</v>
      </c>
      <c r="E12" s="21">
        <v>22510</v>
      </c>
      <c r="F12" s="21">
        <v>7285</v>
      </c>
      <c r="G12" s="21">
        <v>3150</v>
      </c>
      <c r="H12" s="21">
        <v>3045</v>
      </c>
      <c r="I12" s="2"/>
      <c r="J12" s="1" t="s">
        <v>17</v>
      </c>
      <c r="K12" s="2">
        <v>135345</v>
      </c>
      <c r="L12" s="5">
        <f t="shared" si="4"/>
        <v>99355</v>
      </c>
      <c r="M12" s="2">
        <v>22510</v>
      </c>
      <c r="N12" s="5">
        <f t="shared" si="5"/>
        <v>13480</v>
      </c>
      <c r="O12" s="5"/>
      <c r="P12" s="6">
        <f t="shared" si="0"/>
        <v>0.734086962946544</v>
      </c>
      <c r="Q12" s="6">
        <f t="shared" si="1"/>
        <v>0.1663157116997303</v>
      </c>
      <c r="R12" s="6">
        <f t="shared" si="2"/>
        <v>0.09959732535372566</v>
      </c>
      <c r="S12" s="28">
        <f t="shared" si="3"/>
        <v>0.265913037053456</v>
      </c>
      <c r="T12" s="25"/>
    </row>
    <row r="13" spans="1:20" ht="12.75">
      <c r="A13" s="20" t="s">
        <v>18</v>
      </c>
      <c r="B13" s="21">
        <v>86420</v>
      </c>
      <c r="C13" s="21">
        <v>42640</v>
      </c>
      <c r="D13" s="21">
        <v>18415</v>
      </c>
      <c r="E13" s="21">
        <v>14005</v>
      </c>
      <c r="F13" s="21">
        <v>5785</v>
      </c>
      <c r="G13" s="21">
        <v>2655</v>
      </c>
      <c r="H13" s="21">
        <v>2920</v>
      </c>
      <c r="I13" s="2"/>
      <c r="J13" s="1" t="s">
        <v>18</v>
      </c>
      <c r="K13" s="2">
        <v>86420</v>
      </c>
      <c r="L13" s="5">
        <f t="shared" si="4"/>
        <v>61055</v>
      </c>
      <c r="M13" s="2">
        <v>14005</v>
      </c>
      <c r="N13" s="5">
        <f t="shared" si="5"/>
        <v>11360</v>
      </c>
      <c r="O13" s="5"/>
      <c r="P13" s="6">
        <f t="shared" si="0"/>
        <v>0.7064915528812775</v>
      </c>
      <c r="Q13" s="6">
        <f t="shared" si="1"/>
        <v>0.1620573941217311</v>
      </c>
      <c r="R13" s="6">
        <f t="shared" si="2"/>
        <v>0.13145105299699145</v>
      </c>
      <c r="S13" s="28">
        <f t="shared" si="3"/>
        <v>0.29350844711872254</v>
      </c>
      <c r="T13" s="25"/>
    </row>
    <row r="14" spans="1:20" ht="12.75">
      <c r="A14" s="20" t="s">
        <v>19</v>
      </c>
      <c r="B14" s="21">
        <v>282900</v>
      </c>
      <c r="C14" s="21">
        <v>133035</v>
      </c>
      <c r="D14" s="21">
        <v>61185</v>
      </c>
      <c r="E14" s="21">
        <v>48035</v>
      </c>
      <c r="F14" s="21">
        <v>19300</v>
      </c>
      <c r="G14" s="21">
        <v>9285</v>
      </c>
      <c r="H14" s="21">
        <v>12060</v>
      </c>
      <c r="I14" s="2"/>
      <c r="J14" s="1" t="s">
        <v>19</v>
      </c>
      <c r="K14" s="2">
        <v>282900</v>
      </c>
      <c r="L14" s="5">
        <f t="shared" si="4"/>
        <v>194220</v>
      </c>
      <c r="M14" s="2">
        <v>48035</v>
      </c>
      <c r="N14" s="5">
        <f t="shared" si="5"/>
        <v>40645</v>
      </c>
      <c r="O14" s="5"/>
      <c r="P14" s="6">
        <f t="shared" si="0"/>
        <v>0.6865323435843054</v>
      </c>
      <c r="Q14" s="6">
        <f t="shared" si="1"/>
        <v>0.16979498055850123</v>
      </c>
      <c r="R14" s="6">
        <f t="shared" si="2"/>
        <v>0.14367267585719334</v>
      </c>
      <c r="S14" s="28">
        <f t="shared" si="3"/>
        <v>0.3134676564156946</v>
      </c>
      <c r="T14" s="25"/>
    </row>
    <row r="15" spans="1:20" ht="12.75">
      <c r="A15" s="20" t="s">
        <v>9</v>
      </c>
      <c r="B15" s="22">
        <v>807850</v>
      </c>
      <c r="C15" s="22">
        <v>400960</v>
      </c>
      <c r="D15" s="22">
        <v>172410</v>
      </c>
      <c r="E15" s="22">
        <v>132910</v>
      </c>
      <c r="F15" s="22">
        <v>49610</v>
      </c>
      <c r="G15" s="22">
        <v>23810</v>
      </c>
      <c r="H15" s="22">
        <v>28145</v>
      </c>
      <c r="I15" s="3"/>
      <c r="J15" s="1" t="s">
        <v>9</v>
      </c>
      <c r="K15" s="8">
        <v>807850</v>
      </c>
      <c r="L15" s="9">
        <f t="shared" si="4"/>
        <v>573370</v>
      </c>
      <c r="M15" s="30">
        <f>SUM(M5:M14)</f>
        <v>132915</v>
      </c>
      <c r="N15" s="9">
        <f t="shared" si="5"/>
        <v>101565</v>
      </c>
      <c r="O15" s="9"/>
      <c r="P15" s="10">
        <f t="shared" si="0"/>
        <v>0.7097480968001485</v>
      </c>
      <c r="Q15" s="10">
        <f t="shared" si="1"/>
        <v>0.16452930618307854</v>
      </c>
      <c r="R15" s="10">
        <f t="shared" si="2"/>
        <v>0.1257225970167729</v>
      </c>
      <c r="S15" s="27">
        <f t="shared" si="3"/>
        <v>0.29025190319985145</v>
      </c>
      <c r="T15" s="25"/>
    </row>
    <row r="16" spans="1:20" ht="12.75">
      <c r="A16" s="16"/>
      <c r="B16" s="16"/>
      <c r="C16" s="16"/>
      <c r="D16" s="16"/>
      <c r="E16" s="16"/>
      <c r="F16" s="16"/>
      <c r="G16" s="16"/>
      <c r="H16" s="16"/>
      <c r="L16" s="5"/>
      <c r="S16" s="28"/>
      <c r="T16" s="25"/>
    </row>
    <row r="17" spans="1:20" ht="12.75">
      <c r="A17" s="16"/>
      <c r="B17" s="15" t="s">
        <v>0</v>
      </c>
      <c r="C17" s="16"/>
      <c r="D17" s="16"/>
      <c r="E17" s="16"/>
      <c r="F17" s="16"/>
      <c r="G17" s="16"/>
      <c r="H17" s="16"/>
      <c r="S17" s="28"/>
      <c r="T17" s="25"/>
    </row>
    <row r="18" spans="1:25" ht="12.75">
      <c r="A18" s="17"/>
      <c r="B18" s="17">
        <v>40817</v>
      </c>
      <c r="C18" s="16"/>
      <c r="D18" s="16"/>
      <c r="E18" s="16"/>
      <c r="F18" s="16"/>
      <c r="G18" s="16"/>
      <c r="H18" s="16"/>
      <c r="K18" s="14">
        <v>40817</v>
      </c>
      <c r="S18" s="28"/>
      <c r="T18" s="25"/>
      <c r="U18" s="31" t="s">
        <v>26</v>
      </c>
      <c r="V18" s="31"/>
      <c r="W18" s="31"/>
      <c r="X18" s="32"/>
      <c r="Y18" s="32"/>
    </row>
    <row r="19" spans="1:20" ht="12.75">
      <c r="A19" s="16"/>
      <c r="B19" s="16"/>
      <c r="C19" s="16"/>
      <c r="D19" s="16"/>
      <c r="E19" s="16"/>
      <c r="F19" s="16"/>
      <c r="G19" s="16"/>
      <c r="H19" s="16"/>
      <c r="S19" s="28"/>
      <c r="T19" s="25"/>
    </row>
    <row r="20" spans="1:24" s="12" customFormat="1" ht="48">
      <c r="A20" s="18" t="s">
        <v>8</v>
      </c>
      <c r="B20" s="19" t="s">
        <v>1</v>
      </c>
      <c r="C20" s="19" t="s">
        <v>2</v>
      </c>
      <c r="D20" s="19" t="s">
        <v>3</v>
      </c>
      <c r="E20" s="19" t="s">
        <v>4</v>
      </c>
      <c r="F20" s="19" t="s">
        <v>5</v>
      </c>
      <c r="G20" s="19" t="s">
        <v>6</v>
      </c>
      <c r="H20" s="19" t="s">
        <v>7</v>
      </c>
      <c r="I20" s="11"/>
      <c r="J20" s="23" t="s">
        <v>8</v>
      </c>
      <c r="K20" s="23" t="s">
        <v>1</v>
      </c>
      <c r="L20" s="33" t="s">
        <v>20</v>
      </c>
      <c r="M20" s="34" t="s">
        <v>21</v>
      </c>
      <c r="N20" s="35" t="s">
        <v>22</v>
      </c>
      <c r="O20" s="35"/>
      <c r="P20" s="33" t="s">
        <v>23</v>
      </c>
      <c r="Q20" s="34" t="s">
        <v>24</v>
      </c>
      <c r="R20" s="35" t="s">
        <v>25</v>
      </c>
      <c r="S20" s="35" t="s">
        <v>28</v>
      </c>
      <c r="T20" s="36"/>
      <c r="U20" s="33" t="s">
        <v>23</v>
      </c>
      <c r="V20" s="34" t="s">
        <v>24</v>
      </c>
      <c r="W20" s="35" t="s">
        <v>25</v>
      </c>
      <c r="X20" s="35" t="s">
        <v>27</v>
      </c>
    </row>
    <row r="21" spans="1:24" ht="12.75">
      <c r="A21" s="20" t="s">
        <v>10</v>
      </c>
      <c r="B21" s="21">
        <v>17230</v>
      </c>
      <c r="C21" s="21">
        <v>12175</v>
      </c>
      <c r="D21" s="21">
        <v>3400</v>
      </c>
      <c r="E21" s="21">
        <v>1155</v>
      </c>
      <c r="F21" s="21">
        <v>300</v>
      </c>
      <c r="G21" s="21">
        <v>135</v>
      </c>
      <c r="H21" s="21">
        <v>65</v>
      </c>
      <c r="I21" s="2"/>
      <c r="J21" s="1" t="s">
        <v>10</v>
      </c>
      <c r="K21" s="2">
        <v>17230</v>
      </c>
      <c r="L21" s="5">
        <f>C21+D21</f>
        <v>15575</v>
      </c>
      <c r="M21" s="2">
        <v>1155</v>
      </c>
      <c r="N21" s="5">
        <f>F21+G21+H21</f>
        <v>500</v>
      </c>
      <c r="O21" s="5"/>
      <c r="P21" s="6">
        <f>L21/K21</f>
        <v>0.903946604759141</v>
      </c>
      <c r="Q21" s="6">
        <f aca="true" t="shared" si="6" ref="Q21:Q31">M21/K21</f>
        <v>0.06703424260011608</v>
      </c>
      <c r="R21" s="6">
        <f aca="true" t="shared" si="7" ref="R21:R31">N21/K21</f>
        <v>0.02901915264074289</v>
      </c>
      <c r="S21" s="28">
        <f aca="true" t="shared" si="8" ref="S21:S31">(M21+N21)/K21</f>
        <v>0.09605339524085897</v>
      </c>
      <c r="T21" s="25"/>
      <c r="U21" s="7">
        <f>P21-P5</f>
        <v>-0.040325841061292445</v>
      </c>
      <c r="V21" s="7">
        <f>Q21-Q5</f>
        <v>0.04536241597472908</v>
      </c>
      <c r="W21" s="7">
        <f>R21-R5</f>
        <v>-0.0050365749134366755</v>
      </c>
      <c r="X21" s="7">
        <f>S21-S5</f>
        <v>0.04032584106129241</v>
      </c>
    </row>
    <row r="22" spans="1:24" ht="12.75">
      <c r="A22" s="20" t="s">
        <v>11</v>
      </c>
      <c r="B22" s="21">
        <v>51875</v>
      </c>
      <c r="C22" s="21">
        <v>23445</v>
      </c>
      <c r="D22" s="21">
        <v>10950</v>
      </c>
      <c r="E22" s="21">
        <v>9990</v>
      </c>
      <c r="F22" s="21">
        <v>3740</v>
      </c>
      <c r="G22" s="21">
        <v>1750</v>
      </c>
      <c r="H22" s="21">
        <v>2000</v>
      </c>
      <c r="I22" s="2"/>
      <c r="J22" s="1" t="s">
        <v>11</v>
      </c>
      <c r="K22" s="2">
        <v>51875</v>
      </c>
      <c r="L22" s="5">
        <f aca="true" t="shared" si="9" ref="L22:L31">C22+D22</f>
        <v>34395</v>
      </c>
      <c r="M22" s="2">
        <v>9990</v>
      </c>
      <c r="N22" s="5">
        <f aca="true" t="shared" si="10" ref="N22:N31">F22+G22+H22</f>
        <v>7490</v>
      </c>
      <c r="O22" s="5"/>
      <c r="P22" s="6">
        <f aca="true" t="shared" si="11" ref="P22:P31">L22/B22</f>
        <v>0.6630361445783133</v>
      </c>
      <c r="Q22" s="6">
        <f t="shared" si="6"/>
        <v>0.19257831325301206</v>
      </c>
      <c r="R22" s="6">
        <f t="shared" si="7"/>
        <v>0.1443855421686747</v>
      </c>
      <c r="S22" s="28">
        <f t="shared" si="8"/>
        <v>0.3369638554216867</v>
      </c>
      <c r="T22" s="25"/>
      <c r="U22" s="7">
        <f aca="true" t="shared" si="12" ref="U22:U31">P22-P6</f>
        <v>-0.09022562255628619</v>
      </c>
      <c r="V22" s="7">
        <f aca="true" t="shared" si="13" ref="V22:V31">Q22-Q6</f>
        <v>0.05005147592848688</v>
      </c>
      <c r="W22" s="7">
        <f aca="true" t="shared" si="14" ref="W22:W31">R22-R6</f>
        <v>0.040174146627799376</v>
      </c>
      <c r="X22" s="7">
        <f aca="true" t="shared" si="15" ref="X22:X31">S22-S6</f>
        <v>0.09022562255628622</v>
      </c>
    </row>
    <row r="23" spans="1:24" ht="12.75">
      <c r="A23" s="20" t="s">
        <v>12</v>
      </c>
      <c r="B23" s="21">
        <v>45690</v>
      </c>
      <c r="C23" s="21">
        <v>23050</v>
      </c>
      <c r="D23" s="21">
        <v>9340</v>
      </c>
      <c r="E23" s="21">
        <v>7290</v>
      </c>
      <c r="F23" s="21">
        <v>3020</v>
      </c>
      <c r="G23" s="21">
        <v>1310</v>
      </c>
      <c r="H23" s="21">
        <v>1685</v>
      </c>
      <c r="I23" s="2"/>
      <c r="J23" s="1" t="s">
        <v>12</v>
      </c>
      <c r="K23" s="2">
        <v>45690</v>
      </c>
      <c r="L23" s="5">
        <f t="shared" si="9"/>
        <v>32390</v>
      </c>
      <c r="M23" s="2">
        <v>7290</v>
      </c>
      <c r="N23" s="5">
        <f t="shared" si="10"/>
        <v>6015</v>
      </c>
      <c r="O23" s="5"/>
      <c r="P23" s="6">
        <f t="shared" si="11"/>
        <v>0.7089078572991901</v>
      </c>
      <c r="Q23" s="6">
        <f t="shared" si="6"/>
        <v>0.15955351280367697</v>
      </c>
      <c r="R23" s="6">
        <f t="shared" si="7"/>
        <v>0.13164806303348653</v>
      </c>
      <c r="S23" s="28">
        <f t="shared" si="8"/>
        <v>0.2912015758371635</v>
      </c>
      <c r="T23" s="25"/>
      <c r="U23" s="7">
        <f t="shared" si="12"/>
        <v>0.008159727623379687</v>
      </c>
      <c r="V23" s="7">
        <f t="shared" si="13"/>
        <v>-0.006531275226248218</v>
      </c>
      <c r="W23" s="7">
        <f t="shared" si="14"/>
        <v>-0.0015190192607777986</v>
      </c>
      <c r="X23" s="7">
        <f t="shared" si="15"/>
        <v>-0.008050294487026044</v>
      </c>
    </row>
    <row r="24" spans="1:24" ht="12.75">
      <c r="A24" s="20" t="s">
        <v>13</v>
      </c>
      <c r="B24" s="21">
        <v>88780</v>
      </c>
      <c r="C24" s="21">
        <v>41030</v>
      </c>
      <c r="D24" s="21">
        <v>18355</v>
      </c>
      <c r="E24" s="21">
        <v>16530</v>
      </c>
      <c r="F24" s="21">
        <v>6520</v>
      </c>
      <c r="G24" s="21">
        <v>2765</v>
      </c>
      <c r="H24" s="21">
        <v>3580</v>
      </c>
      <c r="I24" s="2"/>
      <c r="J24" s="1" t="s">
        <v>13</v>
      </c>
      <c r="K24" s="2">
        <v>88780</v>
      </c>
      <c r="L24" s="5">
        <f t="shared" si="9"/>
        <v>59385</v>
      </c>
      <c r="M24" s="2">
        <v>16530</v>
      </c>
      <c r="N24" s="5">
        <f t="shared" si="10"/>
        <v>12865</v>
      </c>
      <c r="O24" s="5"/>
      <c r="P24" s="6">
        <f t="shared" si="11"/>
        <v>0.6689006533002929</v>
      </c>
      <c r="Q24" s="6">
        <f t="shared" si="6"/>
        <v>0.18619058346474432</v>
      </c>
      <c r="R24" s="6">
        <f t="shared" si="7"/>
        <v>0.14490876323496282</v>
      </c>
      <c r="S24" s="28">
        <f t="shared" si="8"/>
        <v>0.33109934669970714</v>
      </c>
      <c r="T24" s="25"/>
      <c r="U24" s="7">
        <f t="shared" si="12"/>
        <v>-0.03773746233139874</v>
      </c>
      <c r="V24" s="7">
        <f t="shared" si="13"/>
        <v>0.019955939037831216</v>
      </c>
      <c r="W24" s="7">
        <f t="shared" si="14"/>
        <v>0.017894224747416337</v>
      </c>
      <c r="X24" s="7">
        <f t="shared" si="15"/>
        <v>0.037850163785247526</v>
      </c>
    </row>
    <row r="25" spans="1:24" ht="12.75">
      <c r="A25" s="20" t="s">
        <v>14</v>
      </c>
      <c r="B25" s="21">
        <v>149410</v>
      </c>
      <c r="C25" s="21">
        <v>63615</v>
      </c>
      <c r="D25" s="21">
        <v>30750</v>
      </c>
      <c r="E25" s="21">
        <v>32150</v>
      </c>
      <c r="F25" s="21">
        <v>11615</v>
      </c>
      <c r="G25" s="21">
        <v>5065</v>
      </c>
      <c r="H25" s="21">
        <v>6210</v>
      </c>
      <c r="I25" s="2"/>
      <c r="J25" s="1" t="s">
        <v>14</v>
      </c>
      <c r="K25" s="2">
        <v>149410</v>
      </c>
      <c r="L25" s="5">
        <f t="shared" si="9"/>
        <v>94365</v>
      </c>
      <c r="M25" s="2">
        <v>32150</v>
      </c>
      <c r="N25" s="5">
        <f t="shared" si="10"/>
        <v>22890</v>
      </c>
      <c r="O25" s="5"/>
      <c r="P25" s="6">
        <f t="shared" si="11"/>
        <v>0.6315842313098187</v>
      </c>
      <c r="Q25" s="6">
        <f t="shared" si="6"/>
        <v>0.21517970684693127</v>
      </c>
      <c r="R25" s="6">
        <f t="shared" si="7"/>
        <v>0.15320259688106552</v>
      </c>
      <c r="S25" s="28">
        <f t="shared" si="8"/>
        <v>0.3683823037279968</v>
      </c>
      <c r="T25" s="25"/>
      <c r="U25" s="7">
        <f t="shared" si="12"/>
        <v>-0.0897130926512123</v>
      </c>
      <c r="V25" s="7">
        <f t="shared" si="13"/>
        <v>0.056282185574271254</v>
      </c>
      <c r="W25" s="7">
        <f t="shared" si="14"/>
        <v>0.03339744211475648</v>
      </c>
      <c r="X25" s="7">
        <f t="shared" si="15"/>
        <v>0.08967962768902776</v>
      </c>
    </row>
    <row r="26" spans="1:24" ht="12.75">
      <c r="A26" s="20" t="s">
        <v>15</v>
      </c>
      <c r="B26" s="21">
        <v>138730</v>
      </c>
      <c r="C26" s="21">
        <v>56750</v>
      </c>
      <c r="D26" s="21">
        <v>26085</v>
      </c>
      <c r="E26" s="21">
        <v>30835</v>
      </c>
      <c r="F26" s="21">
        <v>12150</v>
      </c>
      <c r="G26" s="21">
        <v>5555</v>
      </c>
      <c r="H26" s="21">
        <v>7360</v>
      </c>
      <c r="I26" s="2"/>
      <c r="J26" s="1" t="s">
        <v>15</v>
      </c>
      <c r="K26" s="2">
        <v>138730</v>
      </c>
      <c r="L26" s="5">
        <f t="shared" si="9"/>
        <v>82835</v>
      </c>
      <c r="M26" s="2">
        <v>30835</v>
      </c>
      <c r="N26" s="5">
        <f t="shared" si="10"/>
        <v>25065</v>
      </c>
      <c r="O26" s="5"/>
      <c r="P26" s="6">
        <f t="shared" si="11"/>
        <v>0.5970950767678224</v>
      </c>
      <c r="Q26" s="6">
        <f t="shared" si="6"/>
        <v>0.22226627261587256</v>
      </c>
      <c r="R26" s="6">
        <f t="shared" si="7"/>
        <v>0.1806746918474735</v>
      </c>
      <c r="S26" s="28">
        <f t="shared" si="8"/>
        <v>0.40294096446334604</v>
      </c>
      <c r="T26" s="25"/>
      <c r="U26" s="7">
        <f t="shared" si="12"/>
        <v>-0.1227515418703371</v>
      </c>
      <c r="V26" s="7">
        <f t="shared" si="13"/>
        <v>0.06458558472370432</v>
      </c>
      <c r="W26" s="7">
        <f t="shared" si="14"/>
        <v>0.058201998377801184</v>
      </c>
      <c r="X26" s="7">
        <f t="shared" si="15"/>
        <v>0.12278758310150545</v>
      </c>
    </row>
    <row r="27" spans="1:24" ht="12.75">
      <c r="A27" s="20" t="s">
        <v>16</v>
      </c>
      <c r="B27" s="21">
        <v>98635</v>
      </c>
      <c r="C27" s="21">
        <v>42100</v>
      </c>
      <c r="D27" s="21">
        <v>20055</v>
      </c>
      <c r="E27" s="21">
        <v>22495</v>
      </c>
      <c r="F27" s="21">
        <v>7720</v>
      </c>
      <c r="G27" s="21">
        <v>3030</v>
      </c>
      <c r="H27" s="21">
        <v>3235</v>
      </c>
      <c r="I27" s="2"/>
      <c r="J27" s="1" t="s">
        <v>16</v>
      </c>
      <c r="K27" s="2">
        <v>98635</v>
      </c>
      <c r="L27" s="5">
        <f t="shared" si="9"/>
        <v>62155</v>
      </c>
      <c r="M27" s="2">
        <v>22495</v>
      </c>
      <c r="N27" s="5">
        <f t="shared" si="10"/>
        <v>13985</v>
      </c>
      <c r="O27" s="5"/>
      <c r="P27" s="6">
        <f t="shared" si="11"/>
        <v>0.6301515689156993</v>
      </c>
      <c r="Q27" s="6">
        <f t="shared" si="6"/>
        <v>0.2280630607796421</v>
      </c>
      <c r="R27" s="6">
        <f t="shared" si="7"/>
        <v>0.1417853703046586</v>
      </c>
      <c r="S27" s="28">
        <f t="shared" si="8"/>
        <v>0.3698484310843007</v>
      </c>
      <c r="T27" s="25"/>
      <c r="U27" s="7">
        <f t="shared" si="12"/>
        <v>-0.08886189528462785</v>
      </c>
      <c r="V27" s="7">
        <f t="shared" si="13"/>
        <v>0.05554512948481388</v>
      </c>
      <c r="W27" s="7">
        <f t="shared" si="14"/>
        <v>0.033316765799814005</v>
      </c>
      <c r="X27" s="7">
        <f t="shared" si="15"/>
        <v>0.0888618952846279</v>
      </c>
    </row>
    <row r="28" spans="1:24" ht="12.75">
      <c r="A28" s="20" t="s">
        <v>17</v>
      </c>
      <c r="B28" s="21">
        <v>362805</v>
      </c>
      <c r="C28" s="21">
        <v>151405</v>
      </c>
      <c r="D28" s="21">
        <v>76365</v>
      </c>
      <c r="E28" s="21">
        <v>86715</v>
      </c>
      <c r="F28" s="21">
        <v>27635</v>
      </c>
      <c r="G28" s="21">
        <v>10310</v>
      </c>
      <c r="H28" s="21">
        <v>10370</v>
      </c>
      <c r="I28" s="2"/>
      <c r="J28" s="1" t="s">
        <v>17</v>
      </c>
      <c r="K28" s="2">
        <v>362805</v>
      </c>
      <c r="L28" s="5">
        <f t="shared" si="9"/>
        <v>227770</v>
      </c>
      <c r="M28" s="2">
        <v>86715</v>
      </c>
      <c r="N28" s="5">
        <f t="shared" si="10"/>
        <v>48315</v>
      </c>
      <c r="O28" s="5"/>
      <c r="P28" s="6">
        <f t="shared" si="11"/>
        <v>0.627802814183928</v>
      </c>
      <c r="Q28" s="6">
        <f t="shared" si="6"/>
        <v>0.23901269276884277</v>
      </c>
      <c r="R28" s="6">
        <f t="shared" si="7"/>
        <v>0.13317071153925664</v>
      </c>
      <c r="S28" s="28">
        <f t="shared" si="8"/>
        <v>0.3721834043080994</v>
      </c>
      <c r="T28" s="25"/>
      <c r="U28" s="7">
        <f t="shared" si="12"/>
        <v>-0.10628414876261594</v>
      </c>
      <c r="V28" s="7">
        <f t="shared" si="13"/>
        <v>0.07269698106911246</v>
      </c>
      <c r="W28" s="7">
        <f t="shared" si="14"/>
        <v>0.033573386185530976</v>
      </c>
      <c r="X28" s="7">
        <f t="shared" si="15"/>
        <v>0.1062703672546434</v>
      </c>
    </row>
    <row r="29" spans="1:24" ht="12.75">
      <c r="A29" s="20" t="s">
        <v>18</v>
      </c>
      <c r="B29" s="21">
        <v>119875</v>
      </c>
      <c r="C29" s="21">
        <v>43115</v>
      </c>
      <c r="D29" s="21">
        <v>22615</v>
      </c>
      <c r="E29" s="21">
        <v>29090</v>
      </c>
      <c r="F29" s="21">
        <v>11815</v>
      </c>
      <c r="G29" s="21">
        <v>5705</v>
      </c>
      <c r="H29" s="21">
        <v>7540</v>
      </c>
      <c r="I29" s="2"/>
      <c r="J29" s="1" t="s">
        <v>18</v>
      </c>
      <c r="K29" s="2">
        <v>119875</v>
      </c>
      <c r="L29" s="5">
        <f t="shared" si="9"/>
        <v>65730</v>
      </c>
      <c r="M29" s="2">
        <v>29090</v>
      </c>
      <c r="N29" s="5">
        <f t="shared" si="10"/>
        <v>25060</v>
      </c>
      <c r="O29" s="5"/>
      <c r="P29" s="6">
        <f t="shared" si="11"/>
        <v>0.5483211678832117</v>
      </c>
      <c r="Q29" s="6">
        <f t="shared" si="6"/>
        <v>0.2426694473409802</v>
      </c>
      <c r="R29" s="6">
        <f t="shared" si="7"/>
        <v>0.20905109489051094</v>
      </c>
      <c r="S29" s="28">
        <f t="shared" si="8"/>
        <v>0.45172054223149116</v>
      </c>
      <c r="T29" s="25"/>
      <c r="U29" s="7">
        <f t="shared" si="12"/>
        <v>-0.1581703849980658</v>
      </c>
      <c r="V29" s="7">
        <f t="shared" si="13"/>
        <v>0.08061205321924911</v>
      </c>
      <c r="W29" s="7">
        <f t="shared" si="14"/>
        <v>0.07760004189351949</v>
      </c>
      <c r="X29" s="7">
        <f t="shared" si="15"/>
        <v>0.15821209511276862</v>
      </c>
    </row>
    <row r="30" spans="1:24" ht="12.75">
      <c r="A30" s="20" t="s">
        <v>19</v>
      </c>
      <c r="B30" s="21">
        <v>426465</v>
      </c>
      <c r="C30" s="21">
        <v>146885</v>
      </c>
      <c r="D30" s="21">
        <v>81870</v>
      </c>
      <c r="E30" s="21">
        <v>109495</v>
      </c>
      <c r="F30" s="21">
        <v>42705</v>
      </c>
      <c r="G30" s="21">
        <v>19360</v>
      </c>
      <c r="H30" s="21">
        <v>26150</v>
      </c>
      <c r="I30" s="2"/>
      <c r="J30" s="1" t="s">
        <v>19</v>
      </c>
      <c r="K30" s="2">
        <v>426465</v>
      </c>
      <c r="L30" s="5">
        <f t="shared" si="9"/>
        <v>228755</v>
      </c>
      <c r="M30" s="2">
        <v>109495</v>
      </c>
      <c r="N30" s="5">
        <f t="shared" si="10"/>
        <v>88215</v>
      </c>
      <c r="O30" s="5"/>
      <c r="P30" s="6">
        <f t="shared" si="11"/>
        <v>0.5363980631470343</v>
      </c>
      <c r="Q30" s="6">
        <f t="shared" si="6"/>
        <v>0.2567502608654872</v>
      </c>
      <c r="R30" s="6">
        <f t="shared" si="7"/>
        <v>0.20685167598747844</v>
      </c>
      <c r="S30" s="28">
        <f t="shared" si="8"/>
        <v>0.46360193685296563</v>
      </c>
      <c r="T30" s="25"/>
      <c r="U30" s="7">
        <f t="shared" si="12"/>
        <v>-0.15013428043727106</v>
      </c>
      <c r="V30" s="7">
        <f t="shared" si="13"/>
        <v>0.08695528030698596</v>
      </c>
      <c r="W30" s="7">
        <f t="shared" si="14"/>
        <v>0.0631790001302851</v>
      </c>
      <c r="X30" s="7">
        <f t="shared" si="15"/>
        <v>0.15013428043727106</v>
      </c>
    </row>
    <row r="31" spans="1:24" ht="12.75">
      <c r="A31" s="20" t="s">
        <v>9</v>
      </c>
      <c r="B31" s="22">
        <v>1499490</v>
      </c>
      <c r="C31" s="22">
        <v>603570</v>
      </c>
      <c r="D31" s="22">
        <v>299780</v>
      </c>
      <c r="E31" s="22">
        <v>345740</v>
      </c>
      <c r="F31" s="22">
        <v>127220</v>
      </c>
      <c r="G31" s="22">
        <v>54980</v>
      </c>
      <c r="H31" s="22">
        <v>68200</v>
      </c>
      <c r="I31" s="3"/>
      <c r="J31" s="1" t="s">
        <v>9</v>
      </c>
      <c r="K31" s="8">
        <v>1499490</v>
      </c>
      <c r="L31" s="9">
        <f t="shared" si="9"/>
        <v>903350</v>
      </c>
      <c r="M31" s="8">
        <v>345740</v>
      </c>
      <c r="N31" s="9">
        <f t="shared" si="10"/>
        <v>250400</v>
      </c>
      <c r="O31" s="9"/>
      <c r="P31" s="10">
        <f t="shared" si="11"/>
        <v>0.6024381623085182</v>
      </c>
      <c r="Q31" s="10">
        <f t="shared" si="6"/>
        <v>0.2305717277207584</v>
      </c>
      <c r="R31" s="10">
        <f t="shared" si="7"/>
        <v>0.1669901099707234</v>
      </c>
      <c r="S31" s="27">
        <f t="shared" si="8"/>
        <v>0.3975618376914818</v>
      </c>
      <c r="T31" s="25"/>
      <c r="U31" s="13">
        <f t="shared" si="12"/>
        <v>-0.10730993449163029</v>
      </c>
      <c r="V31" s="13">
        <f t="shared" si="13"/>
        <v>0.06604242153767986</v>
      </c>
      <c r="W31" s="13">
        <f t="shared" si="14"/>
        <v>0.04126751295395048</v>
      </c>
      <c r="X31" s="26">
        <f t="shared" si="15"/>
        <v>0.10730993449163034</v>
      </c>
    </row>
    <row r="32" spans="12:18" ht="12.75">
      <c r="L32" s="5"/>
      <c r="R32" s="6"/>
    </row>
    <row r="33" ht="12.75">
      <c r="A3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klaira</cp:lastModifiedBy>
  <dcterms:created xsi:type="dcterms:W3CDTF">2011-12-05T15:47:17Z</dcterms:created>
  <dcterms:modified xsi:type="dcterms:W3CDTF">2011-12-08T15:24:21Z</dcterms:modified>
  <cp:category/>
  <cp:version/>
  <cp:contentType/>
  <cp:contentStatus/>
</cp:coreProperties>
</file>