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0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<sst xmlns="http://schemas.openxmlformats.org/spreadsheetml/2006/main" count="150" uniqueCount="84">
  <si>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Quarterly Labour Force Survey, July - September, 2000</t>
  </si>
  <si>
    <t>Raw numbers</t>
  </si>
  <si>
    <t>Sex</t>
  </si>
  <si>
    <t>Male</t>
  </si>
  <si>
    <t>Female</t>
  </si>
  <si>
    <t>Government office regions - quanvert</t>
  </si>
  <si>
    <t>North East</t>
  </si>
  <si>
    <t>North West</t>
  </si>
  <si>
    <t>Merseyside</t>
  </si>
  <si>
    <t>Yorkshire &amp; Humberside</t>
  </si>
  <si>
    <t>East Midlands</t>
  </si>
  <si>
    <t>West Midlands</t>
  </si>
  <si>
    <t>Eastern</t>
  </si>
  <si>
    <t>London</t>
  </si>
  <si>
    <t>South East</t>
  </si>
  <si>
    <t>South West</t>
  </si>
  <si>
    <t>Wales</t>
  </si>
  <si>
    <t>Scotland</t>
  </si>
  <si>
    <t>Northern Ireland</t>
  </si>
  <si>
    <t>Total</t>
  </si>
  <si>
    <t>Industry SECTION (main job)</t>
  </si>
  <si>
    <t>A:Agriculture, hunting &amp; forestry</t>
  </si>
  <si>
    <t>B:Fishing</t>
  </si>
  <si>
    <t>C:Mining, quarrying</t>
  </si>
  <si>
    <t>D:Manufacturing</t>
  </si>
  <si>
    <t>E:Electricity gas &amp; water supply</t>
  </si>
  <si>
    <t>F:Construction</t>
  </si>
  <si>
    <t>G:Wholesale, retail &amp; motor trade</t>
  </si>
  <si>
    <t>H:Hotels &amp; restaurants</t>
  </si>
  <si>
    <t>I:Transport, storage &amp; communication</t>
  </si>
  <si>
    <t>J:Financial intermediation</t>
  </si>
  <si>
    <t>K:Real estate, renting &amp; business activ.</t>
  </si>
  <si>
    <t>L:Public administration &amp; defence</t>
  </si>
  <si>
    <t>M:Education</t>
  </si>
  <si>
    <t>N:Health &amp; social work</t>
  </si>
  <si>
    <t>O:Other community, social &amp; personal</t>
  </si>
  <si>
    <t>P:Private hholds with employed persons</t>
  </si>
  <si>
    <t>Q:Extra-territorial organisations,bodies</t>
  </si>
  <si>
    <t>Workplace outside UK</t>
  </si>
  <si>
    <t>N=</t>
  </si>
  <si>
    <t>North West (inc Merseyside)</t>
  </si>
  <si>
    <t>Yorkshire and Humberside</t>
  </si>
  <si>
    <t>North West (including Merseyside)</t>
  </si>
  <si>
    <t>Proportion manufacturing</t>
  </si>
  <si>
    <t>Change numbers manufacturing</t>
  </si>
  <si>
    <t>Proportion retail</t>
  </si>
  <si>
    <t>Change in proportion retail</t>
  </si>
  <si>
    <t>Change in proportion manufacturing</t>
  </si>
  <si>
    <t>Change numbers retail</t>
  </si>
  <si>
    <t>Proportion construction</t>
  </si>
  <si>
    <t>Change in proportion construction</t>
  </si>
  <si>
    <t>Change in numbers construction</t>
  </si>
  <si>
    <t>K:Real estate, renting &amp; business activs</t>
  </si>
  <si>
    <t>M:educ</t>
  </si>
  <si>
    <t>Proportion hotels and restaurants</t>
  </si>
  <si>
    <t>Change in hotels and restaurants</t>
  </si>
  <si>
    <t>Change in numbers hotels and restaurants</t>
  </si>
  <si>
    <t>Proportion in education</t>
  </si>
  <si>
    <t>Proportion in health</t>
  </si>
  <si>
    <t>Change in education</t>
  </si>
  <si>
    <t>Change in health</t>
  </si>
  <si>
    <t>Change in numbers education</t>
  </si>
  <si>
    <t>Change in numbers health</t>
  </si>
  <si>
    <t>National</t>
  </si>
  <si>
    <t>Total change</t>
  </si>
  <si>
    <t>All men</t>
  </si>
  <si>
    <t>All women</t>
  </si>
  <si>
    <t>Public sector related sectors</t>
  </si>
  <si>
    <t>Proportion of change in public sector related sectors in health and education</t>
  </si>
  <si>
    <t>Proportion of total change accounted for by public sector related sectors</t>
  </si>
  <si>
    <t>Change in numbers public sector related sectors</t>
  </si>
  <si>
    <t>Percentage change public sector related sectors</t>
  </si>
  <si>
    <t>Private sector related sectors</t>
  </si>
  <si>
    <t>Change numbers private sector related sectors</t>
  </si>
  <si>
    <t>Proportion public sector related sectors</t>
  </si>
  <si>
    <t>Proportion private sector related sectors</t>
  </si>
  <si>
    <t>Change in proportion public sector related sectors</t>
  </si>
  <si>
    <t>Change proportion private sector related sectors</t>
  </si>
  <si>
    <t>Percentage change manufacturing</t>
  </si>
  <si>
    <t>Percentage change retail</t>
  </si>
  <si>
    <t>Percentage change construction</t>
  </si>
  <si>
    <t>Percentage change education</t>
  </si>
  <si>
    <t>Percentage change hotels and restaurants</t>
  </si>
  <si>
    <t>Percantage change health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</si>
</sst>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9" fontId="0" fillId="0" borderId="0" xfId="57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2" sqref="A102"/>
    </sheetView>
  </sheetViews>
  <sheetFormatPr defaultColWidth="9.140625" defaultRowHeight="12.75"/>
  <cols>
    <col min="1" max="1" width="82.8515625" style="0" bestFit="1" customWidth="1"/>
    <col min="2" max="2" width="19.8515625" style="1" customWidth="1"/>
    <col min="3" max="4" width="19.8515625" style="1" hidden="1" customWidth="1"/>
    <col min="5" max="5" width="19.8515625" style="5" customWidth="1"/>
    <col min="6" max="16" width="19.8515625" style="1" customWidth="1"/>
    <col min="17" max="18" width="19.8515625" style="1" hidden="1" customWidth="1"/>
    <col min="19" max="30" width="19.8515625" style="1" customWidth="1"/>
    <col min="31" max="32" width="10.421875" style="0" customWidth="1"/>
  </cols>
  <sheetData>
    <row r="1" ht="12.75">
      <c r="A1" t="s">
        <v>0</v>
      </c>
    </row>
    <row r="2" ht="12.75">
      <c r="A2" t="s">
        <v>1</v>
      </c>
    </row>
    <row r="4" spans="1:16" ht="12.75">
      <c r="A4" t="s">
        <v>2</v>
      </c>
      <c r="B4" s="1" t="s">
        <v>3</v>
      </c>
      <c r="P4" s="1" t="s">
        <v>4</v>
      </c>
    </row>
    <row r="5" spans="1:33" s="11" customFormat="1" ht="38.25">
      <c r="A5" s="11" t="s">
        <v>5</v>
      </c>
      <c r="B5" s="10" t="s">
        <v>6</v>
      </c>
      <c r="C5" s="12" t="s">
        <v>7</v>
      </c>
      <c r="D5" s="12" t="s">
        <v>8</v>
      </c>
      <c r="E5" s="13" t="s">
        <v>42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6</v>
      </c>
      <c r="Q5" s="10" t="s">
        <v>7</v>
      </c>
      <c r="R5" s="10" t="s">
        <v>8</v>
      </c>
      <c r="S5" s="14" t="s">
        <v>42</v>
      </c>
      <c r="T5" s="10" t="s">
        <v>9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14</v>
      </c>
      <c r="Z5" s="10" t="s">
        <v>15</v>
      </c>
      <c r="AA5" s="10" t="s">
        <v>16</v>
      </c>
      <c r="AB5" s="10" t="s">
        <v>17</v>
      </c>
      <c r="AC5" s="10" t="s">
        <v>18</v>
      </c>
      <c r="AD5" s="10" t="s">
        <v>63</v>
      </c>
      <c r="AE5" s="10" t="s">
        <v>65</v>
      </c>
      <c r="AF5" s="10" t="s">
        <v>66</v>
      </c>
      <c r="AG5" s="10"/>
    </row>
    <row r="6" spans="1:4" ht="12.75">
      <c r="A6" t="s">
        <v>20</v>
      </c>
      <c r="C6" s="4"/>
      <c r="D6" s="4"/>
    </row>
    <row r="7" spans="1:32" ht="12.75">
      <c r="A7" t="s">
        <v>21</v>
      </c>
      <c r="B7" s="1">
        <v>5670</v>
      </c>
      <c r="C7" s="4">
        <v>11577</v>
      </c>
      <c r="D7" s="4">
        <v>1837</v>
      </c>
      <c r="E7" s="5">
        <f>C7+D7</f>
        <v>13414</v>
      </c>
      <c r="F7" s="1">
        <v>25035</v>
      </c>
      <c r="G7" s="1">
        <v>25301</v>
      </c>
      <c r="H7" s="1">
        <v>27110</v>
      </c>
      <c r="I7" s="1">
        <v>36696</v>
      </c>
      <c r="J7" s="1">
        <v>5639</v>
      </c>
      <c r="K7" s="1">
        <v>42967</v>
      </c>
      <c r="L7" s="1">
        <v>35007</v>
      </c>
      <c r="M7" s="1">
        <v>25064</v>
      </c>
      <c r="N7" s="1">
        <v>39083</v>
      </c>
      <c r="O7" s="1">
        <v>26521</v>
      </c>
      <c r="P7" s="1">
        <v>3051</v>
      </c>
      <c r="Q7" s="1">
        <v>8370</v>
      </c>
      <c r="R7" s="1">
        <v>0</v>
      </c>
      <c r="S7" s="1">
        <f>R7+Q7</f>
        <v>8370</v>
      </c>
      <c r="T7" s="1">
        <v>5622</v>
      </c>
      <c r="U7" s="1">
        <v>6335</v>
      </c>
      <c r="V7" s="1">
        <v>10084</v>
      </c>
      <c r="W7" s="1">
        <v>12646</v>
      </c>
      <c r="X7" s="1">
        <v>4228</v>
      </c>
      <c r="Y7" s="1">
        <v>21182</v>
      </c>
      <c r="Z7" s="1">
        <v>11537</v>
      </c>
      <c r="AA7" s="1">
        <v>8819</v>
      </c>
      <c r="AB7" s="1">
        <v>8016</v>
      </c>
      <c r="AC7" s="1">
        <v>4946</v>
      </c>
      <c r="AD7" s="1">
        <v>412343</v>
      </c>
      <c r="AE7" s="1">
        <f>B7+SUM(E7:O7)</f>
        <v>307507</v>
      </c>
      <c r="AF7" s="1">
        <f>P7+SUM(S7:AC7)</f>
        <v>104836</v>
      </c>
    </row>
    <row r="8" spans="1:32" ht="12.75">
      <c r="A8" t="s">
        <v>22</v>
      </c>
      <c r="B8" s="1">
        <v>0</v>
      </c>
      <c r="C8" s="4">
        <v>0</v>
      </c>
      <c r="D8" s="4">
        <v>0</v>
      </c>
      <c r="E8" s="5">
        <f aca="true" t="shared" si="0" ref="E8:E25">C8+D8</f>
        <v>0</v>
      </c>
      <c r="F8" s="1">
        <v>788</v>
      </c>
      <c r="G8" s="1">
        <v>349</v>
      </c>
      <c r="H8" s="1">
        <v>0</v>
      </c>
      <c r="I8" s="1">
        <v>481</v>
      </c>
      <c r="J8" s="1">
        <v>0</v>
      </c>
      <c r="K8" s="1">
        <v>406</v>
      </c>
      <c r="L8" s="1">
        <v>2153</v>
      </c>
      <c r="M8" s="1">
        <v>576</v>
      </c>
      <c r="N8" s="1">
        <v>11139</v>
      </c>
      <c r="O8" s="1">
        <v>342</v>
      </c>
      <c r="P8" s="1">
        <v>0</v>
      </c>
      <c r="Q8" s="1">
        <v>0</v>
      </c>
      <c r="R8" s="1">
        <v>0</v>
      </c>
      <c r="S8" s="1">
        <f aca="true" t="shared" si="1" ref="S8:S25">R8+Q8</f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400</v>
      </c>
      <c r="Z8" s="1">
        <v>0</v>
      </c>
      <c r="AA8" s="1">
        <v>0</v>
      </c>
      <c r="AB8" s="1">
        <v>802</v>
      </c>
      <c r="AC8" s="1">
        <v>341</v>
      </c>
      <c r="AD8" s="1">
        <v>17777</v>
      </c>
      <c r="AE8" s="1">
        <f aca="true" t="shared" si="2" ref="AE8:AE25">B8+SUM(E8:O8)</f>
        <v>16234</v>
      </c>
      <c r="AF8" s="1">
        <f aca="true" t="shared" si="3" ref="AF8:AF25">P8+SUM(S8:AC8)</f>
        <v>1543</v>
      </c>
    </row>
    <row r="9" spans="1:32" ht="12.75">
      <c r="A9" t="s">
        <v>23</v>
      </c>
      <c r="B9" s="1">
        <v>7000</v>
      </c>
      <c r="C9" s="4">
        <v>2881</v>
      </c>
      <c r="D9" s="4">
        <v>804</v>
      </c>
      <c r="E9" s="5">
        <f t="shared" si="0"/>
        <v>3685</v>
      </c>
      <c r="F9" s="1">
        <v>7647</v>
      </c>
      <c r="G9" s="1">
        <v>8782</v>
      </c>
      <c r="H9" s="1">
        <v>4433</v>
      </c>
      <c r="I9" s="1">
        <v>1927</v>
      </c>
      <c r="J9" s="1">
        <v>4257</v>
      </c>
      <c r="K9" s="1">
        <v>8421</v>
      </c>
      <c r="L9" s="1">
        <v>5970</v>
      </c>
      <c r="M9" s="1">
        <v>2946</v>
      </c>
      <c r="N9" s="1">
        <v>35879</v>
      </c>
      <c r="O9" s="1">
        <v>4483</v>
      </c>
      <c r="P9" s="1">
        <v>484</v>
      </c>
      <c r="Q9" s="1">
        <v>0</v>
      </c>
      <c r="R9" s="1">
        <v>0</v>
      </c>
      <c r="S9" s="1">
        <f t="shared" si="1"/>
        <v>0</v>
      </c>
      <c r="T9" s="1">
        <v>448</v>
      </c>
      <c r="U9" s="1">
        <v>825</v>
      </c>
      <c r="V9" s="1">
        <v>0</v>
      </c>
      <c r="W9" s="1">
        <v>456</v>
      </c>
      <c r="X9" s="1">
        <v>461</v>
      </c>
      <c r="Y9" s="1">
        <v>1138</v>
      </c>
      <c r="Z9" s="1">
        <v>469</v>
      </c>
      <c r="AA9" s="1">
        <v>425</v>
      </c>
      <c r="AB9" s="1">
        <v>4634</v>
      </c>
      <c r="AC9" s="1">
        <v>308</v>
      </c>
      <c r="AD9" s="1">
        <v>105078</v>
      </c>
      <c r="AE9" s="1">
        <f t="shared" si="2"/>
        <v>95430</v>
      </c>
      <c r="AF9" s="1">
        <f t="shared" si="3"/>
        <v>9648</v>
      </c>
    </row>
    <row r="10" spans="1:32" ht="12.75">
      <c r="A10" t="s">
        <v>24</v>
      </c>
      <c r="B10" s="1">
        <v>164942</v>
      </c>
      <c r="C10" s="4">
        <v>380807</v>
      </c>
      <c r="D10" s="4">
        <v>65255</v>
      </c>
      <c r="E10" s="5">
        <f t="shared" si="0"/>
        <v>446062</v>
      </c>
      <c r="F10" s="1">
        <v>344127</v>
      </c>
      <c r="G10" s="1">
        <v>336041</v>
      </c>
      <c r="H10" s="1">
        <v>424047</v>
      </c>
      <c r="I10" s="1">
        <v>309802</v>
      </c>
      <c r="J10" s="1">
        <v>174456</v>
      </c>
      <c r="K10" s="1">
        <v>406129</v>
      </c>
      <c r="L10" s="1">
        <v>284029</v>
      </c>
      <c r="M10" s="1">
        <v>159000</v>
      </c>
      <c r="N10" s="1">
        <v>249773</v>
      </c>
      <c r="O10" s="1">
        <v>79884</v>
      </c>
      <c r="P10" s="1">
        <v>44405</v>
      </c>
      <c r="Q10" s="1">
        <v>125011</v>
      </c>
      <c r="R10" s="1">
        <v>21433</v>
      </c>
      <c r="S10" s="1">
        <f t="shared" si="1"/>
        <v>146444</v>
      </c>
      <c r="T10" s="1">
        <v>117693</v>
      </c>
      <c r="U10" s="1">
        <v>117877</v>
      </c>
      <c r="V10" s="1">
        <v>134435</v>
      </c>
      <c r="W10" s="1">
        <v>113119</v>
      </c>
      <c r="X10" s="1">
        <v>101217</v>
      </c>
      <c r="Y10" s="1">
        <v>160224</v>
      </c>
      <c r="Z10" s="1">
        <v>104115</v>
      </c>
      <c r="AA10" s="1">
        <v>55214</v>
      </c>
      <c r="AB10" s="1">
        <v>100705</v>
      </c>
      <c r="AC10" s="1">
        <v>28148</v>
      </c>
      <c r="AD10" s="1">
        <v>4601888</v>
      </c>
      <c r="AE10" s="1">
        <f t="shared" si="2"/>
        <v>3378292</v>
      </c>
      <c r="AF10" s="1">
        <f t="shared" si="3"/>
        <v>1223596</v>
      </c>
    </row>
    <row r="11" spans="1:32" ht="12.75">
      <c r="A11" t="s">
        <v>25</v>
      </c>
      <c r="B11" s="1">
        <v>6237</v>
      </c>
      <c r="C11" s="4">
        <v>14192</v>
      </c>
      <c r="D11" s="4">
        <v>1746</v>
      </c>
      <c r="E11" s="5">
        <f t="shared" si="0"/>
        <v>15938</v>
      </c>
      <c r="F11" s="1">
        <v>11381</v>
      </c>
      <c r="G11" s="1">
        <v>11516</v>
      </c>
      <c r="H11" s="1">
        <v>11038</v>
      </c>
      <c r="I11" s="1">
        <v>7057</v>
      </c>
      <c r="J11" s="1">
        <v>10301</v>
      </c>
      <c r="K11" s="1">
        <v>18504</v>
      </c>
      <c r="L11" s="1">
        <v>10115</v>
      </c>
      <c r="M11" s="1">
        <v>10333</v>
      </c>
      <c r="N11" s="1">
        <v>20648</v>
      </c>
      <c r="O11" s="1">
        <v>4510</v>
      </c>
      <c r="P11" s="1">
        <v>3942</v>
      </c>
      <c r="Q11" s="1">
        <v>5766</v>
      </c>
      <c r="R11" s="1">
        <v>917</v>
      </c>
      <c r="S11" s="1">
        <f t="shared" si="1"/>
        <v>6683</v>
      </c>
      <c r="T11" s="1">
        <v>4334</v>
      </c>
      <c r="U11" s="1">
        <v>5658</v>
      </c>
      <c r="V11" s="1">
        <v>3014</v>
      </c>
      <c r="W11" s="1">
        <v>5474</v>
      </c>
      <c r="X11" s="1">
        <v>1299</v>
      </c>
      <c r="Y11" s="1">
        <v>9206</v>
      </c>
      <c r="Z11" s="1">
        <v>5279</v>
      </c>
      <c r="AA11" s="1">
        <v>3376</v>
      </c>
      <c r="AB11" s="1">
        <v>5419</v>
      </c>
      <c r="AC11" s="1">
        <v>1017</v>
      </c>
      <c r="AD11" s="1">
        <v>192279</v>
      </c>
      <c r="AE11" s="1">
        <f t="shared" si="2"/>
        <v>137578</v>
      </c>
      <c r="AF11" s="1">
        <f t="shared" si="3"/>
        <v>54701</v>
      </c>
    </row>
    <row r="12" spans="1:32" ht="12.75">
      <c r="A12" t="s">
        <v>26</v>
      </c>
      <c r="B12" s="1">
        <v>68184</v>
      </c>
      <c r="C12" s="4">
        <v>152264</v>
      </c>
      <c r="D12" s="4">
        <v>35574</v>
      </c>
      <c r="E12" s="5">
        <f t="shared" si="0"/>
        <v>187838</v>
      </c>
      <c r="F12" s="1">
        <v>141613</v>
      </c>
      <c r="G12" s="1">
        <v>115369</v>
      </c>
      <c r="H12" s="1">
        <v>145916</v>
      </c>
      <c r="I12" s="1">
        <v>185517</v>
      </c>
      <c r="J12" s="1">
        <v>185256</v>
      </c>
      <c r="K12" s="1">
        <v>261806</v>
      </c>
      <c r="L12" s="1">
        <v>154157</v>
      </c>
      <c r="M12" s="1">
        <v>89016</v>
      </c>
      <c r="N12" s="1">
        <v>170840</v>
      </c>
      <c r="O12" s="1">
        <v>64810</v>
      </c>
      <c r="P12" s="1">
        <v>7096</v>
      </c>
      <c r="Q12" s="1">
        <v>15892</v>
      </c>
      <c r="R12" s="1">
        <v>3999</v>
      </c>
      <c r="S12" s="1">
        <f t="shared" si="1"/>
        <v>19891</v>
      </c>
      <c r="T12" s="1">
        <v>13553</v>
      </c>
      <c r="U12" s="1">
        <v>13288</v>
      </c>
      <c r="V12" s="1">
        <v>16178</v>
      </c>
      <c r="W12" s="1">
        <v>19969</v>
      </c>
      <c r="X12" s="1">
        <v>22216</v>
      </c>
      <c r="Y12" s="1">
        <v>38842</v>
      </c>
      <c r="Z12" s="1">
        <v>17047</v>
      </c>
      <c r="AA12" s="1">
        <v>7821</v>
      </c>
      <c r="AB12" s="1">
        <v>16443</v>
      </c>
      <c r="AC12" s="1">
        <v>5124</v>
      </c>
      <c r="AD12" s="1">
        <v>1967790</v>
      </c>
      <c r="AE12" s="1">
        <f t="shared" si="2"/>
        <v>1770322</v>
      </c>
      <c r="AF12" s="1">
        <f t="shared" si="3"/>
        <v>197468</v>
      </c>
    </row>
    <row r="13" spans="1:32" ht="12.75">
      <c r="A13" t="s">
        <v>27</v>
      </c>
      <c r="B13" s="1">
        <v>76357</v>
      </c>
      <c r="C13" s="4">
        <v>209875</v>
      </c>
      <c r="D13" s="4">
        <v>34607</v>
      </c>
      <c r="E13" s="5">
        <f t="shared" si="0"/>
        <v>244482</v>
      </c>
      <c r="F13" s="1">
        <v>181111</v>
      </c>
      <c r="G13" s="1">
        <v>154025</v>
      </c>
      <c r="H13" s="1">
        <v>192657</v>
      </c>
      <c r="I13" s="1">
        <v>201113</v>
      </c>
      <c r="J13" s="1">
        <v>256918</v>
      </c>
      <c r="K13" s="1">
        <v>314024</v>
      </c>
      <c r="L13" s="1">
        <v>195804</v>
      </c>
      <c r="M13" s="1">
        <v>84306</v>
      </c>
      <c r="N13" s="1">
        <v>146370</v>
      </c>
      <c r="O13" s="1">
        <v>53944</v>
      </c>
      <c r="P13" s="1">
        <v>94074</v>
      </c>
      <c r="Q13" s="1">
        <v>201468</v>
      </c>
      <c r="R13" s="1">
        <v>39285</v>
      </c>
      <c r="S13" s="1">
        <f t="shared" si="1"/>
        <v>240753</v>
      </c>
      <c r="T13" s="1">
        <v>190691</v>
      </c>
      <c r="U13" s="1">
        <v>160914</v>
      </c>
      <c r="V13" s="1">
        <v>193571</v>
      </c>
      <c r="W13" s="1">
        <v>209629</v>
      </c>
      <c r="X13" s="1">
        <v>229326</v>
      </c>
      <c r="Y13" s="1">
        <v>307786</v>
      </c>
      <c r="Z13" s="1">
        <v>187533</v>
      </c>
      <c r="AA13" s="1">
        <v>95014</v>
      </c>
      <c r="AB13" s="1">
        <v>167216</v>
      </c>
      <c r="AC13" s="1">
        <v>50336</v>
      </c>
      <c r="AD13" s="1">
        <v>4227954</v>
      </c>
      <c r="AE13" s="1">
        <f t="shared" si="2"/>
        <v>2101111</v>
      </c>
      <c r="AF13" s="1">
        <f t="shared" si="3"/>
        <v>2126843</v>
      </c>
    </row>
    <row r="14" spans="1:32" ht="12.75">
      <c r="A14" t="s">
        <v>28</v>
      </c>
      <c r="B14" s="1">
        <v>12977</v>
      </c>
      <c r="C14" s="4">
        <v>47626</v>
      </c>
      <c r="D14" s="4">
        <v>6348</v>
      </c>
      <c r="E14" s="5">
        <f t="shared" si="0"/>
        <v>53974</v>
      </c>
      <c r="F14" s="1">
        <v>39124</v>
      </c>
      <c r="G14" s="1">
        <v>31217</v>
      </c>
      <c r="H14" s="1">
        <v>33171</v>
      </c>
      <c r="I14" s="1">
        <v>31464</v>
      </c>
      <c r="J14" s="1">
        <v>90324</v>
      </c>
      <c r="K14" s="1">
        <v>56994</v>
      </c>
      <c r="L14" s="1">
        <v>44824</v>
      </c>
      <c r="M14" s="1">
        <v>26007</v>
      </c>
      <c r="N14" s="1">
        <v>55833</v>
      </c>
      <c r="O14" s="1">
        <v>11958</v>
      </c>
      <c r="P14" s="1">
        <v>34397</v>
      </c>
      <c r="Q14" s="1">
        <v>66292</v>
      </c>
      <c r="R14" s="1">
        <v>11428</v>
      </c>
      <c r="S14" s="1">
        <f t="shared" si="1"/>
        <v>77720</v>
      </c>
      <c r="T14" s="1">
        <v>65459</v>
      </c>
      <c r="U14" s="1">
        <v>56678</v>
      </c>
      <c r="V14" s="1">
        <v>62866</v>
      </c>
      <c r="W14" s="1">
        <v>53476</v>
      </c>
      <c r="X14" s="1">
        <v>59883</v>
      </c>
      <c r="Y14" s="1">
        <v>88529</v>
      </c>
      <c r="Z14" s="1">
        <v>83210</v>
      </c>
      <c r="AA14" s="1">
        <v>37747</v>
      </c>
      <c r="AB14" s="1">
        <v>80788</v>
      </c>
      <c r="AC14" s="1">
        <v>17544</v>
      </c>
      <c r="AD14" s="1">
        <v>1206164</v>
      </c>
      <c r="AE14" s="1">
        <f t="shared" si="2"/>
        <v>487867</v>
      </c>
      <c r="AF14" s="1">
        <f t="shared" si="3"/>
        <v>718297</v>
      </c>
    </row>
    <row r="15" spans="1:32" ht="12.75">
      <c r="A15" t="s">
        <v>29</v>
      </c>
      <c r="B15" s="1">
        <v>61179</v>
      </c>
      <c r="C15" s="4">
        <v>135090</v>
      </c>
      <c r="D15" s="4">
        <v>26848</v>
      </c>
      <c r="E15" s="5">
        <f t="shared" si="0"/>
        <v>161938</v>
      </c>
      <c r="F15" s="1">
        <v>109180</v>
      </c>
      <c r="G15" s="1">
        <v>104965</v>
      </c>
      <c r="H15" s="1">
        <v>117587</v>
      </c>
      <c r="I15" s="1">
        <v>154021</v>
      </c>
      <c r="J15" s="1">
        <v>219283</v>
      </c>
      <c r="K15" s="1">
        <v>231231</v>
      </c>
      <c r="L15" s="1">
        <v>87268</v>
      </c>
      <c r="M15" s="1">
        <v>62052</v>
      </c>
      <c r="N15" s="1">
        <v>112674</v>
      </c>
      <c r="O15" s="1">
        <v>25594</v>
      </c>
      <c r="P15" s="1">
        <v>20657</v>
      </c>
      <c r="Q15" s="1">
        <v>39214</v>
      </c>
      <c r="R15" s="1">
        <v>6874</v>
      </c>
      <c r="S15" s="1">
        <f t="shared" si="1"/>
        <v>46088</v>
      </c>
      <c r="T15" s="1">
        <v>34065</v>
      </c>
      <c r="U15" s="1">
        <v>37521</v>
      </c>
      <c r="V15" s="1">
        <v>44025</v>
      </c>
      <c r="W15" s="1">
        <v>59210</v>
      </c>
      <c r="X15" s="1">
        <v>70876</v>
      </c>
      <c r="Y15" s="1">
        <v>88331</v>
      </c>
      <c r="Z15" s="1">
        <v>34879</v>
      </c>
      <c r="AA15" s="1">
        <v>15604</v>
      </c>
      <c r="AB15" s="1">
        <v>47882</v>
      </c>
      <c r="AC15" s="1">
        <v>8035</v>
      </c>
      <c r="AD15" s="1">
        <v>1954145</v>
      </c>
      <c r="AE15" s="1">
        <f t="shared" si="2"/>
        <v>1446972</v>
      </c>
      <c r="AF15" s="1">
        <f t="shared" si="3"/>
        <v>507173</v>
      </c>
    </row>
    <row r="16" spans="1:32" ht="12.75">
      <c r="A16" t="s">
        <v>30</v>
      </c>
      <c r="B16" s="1">
        <v>12539</v>
      </c>
      <c r="C16" s="4">
        <v>41214</v>
      </c>
      <c r="D16" s="4">
        <v>10601</v>
      </c>
      <c r="E16" s="5">
        <f t="shared" si="0"/>
        <v>51815</v>
      </c>
      <c r="F16" s="1">
        <v>30728</v>
      </c>
      <c r="G16" s="1">
        <v>24442</v>
      </c>
      <c r="H16" s="1">
        <v>32554</v>
      </c>
      <c r="I16" s="1">
        <v>75187</v>
      </c>
      <c r="J16" s="1">
        <v>151756</v>
      </c>
      <c r="K16" s="1">
        <v>100482</v>
      </c>
      <c r="L16" s="1">
        <v>50667</v>
      </c>
      <c r="M16" s="1">
        <v>12764</v>
      </c>
      <c r="N16" s="1">
        <v>47490</v>
      </c>
      <c r="O16" s="1">
        <v>6573</v>
      </c>
      <c r="P16" s="1">
        <v>15181</v>
      </c>
      <c r="Q16" s="1">
        <v>47048</v>
      </c>
      <c r="R16" s="1">
        <v>18250</v>
      </c>
      <c r="S16" s="1">
        <f t="shared" si="1"/>
        <v>65298</v>
      </c>
      <c r="T16" s="1">
        <v>51206</v>
      </c>
      <c r="U16" s="1">
        <v>43001</v>
      </c>
      <c r="V16" s="1">
        <v>41449</v>
      </c>
      <c r="W16" s="1">
        <v>70181</v>
      </c>
      <c r="X16" s="1">
        <v>111191</v>
      </c>
      <c r="Y16" s="1">
        <v>96857</v>
      </c>
      <c r="Z16" s="1">
        <v>52155</v>
      </c>
      <c r="AA16" s="1">
        <v>23977</v>
      </c>
      <c r="AB16" s="1">
        <v>56018</v>
      </c>
      <c r="AC16" s="1">
        <v>10571</v>
      </c>
      <c r="AD16" s="1">
        <v>1234082</v>
      </c>
      <c r="AE16" s="1">
        <f t="shared" si="2"/>
        <v>596997</v>
      </c>
      <c r="AF16" s="1">
        <f t="shared" si="3"/>
        <v>637085</v>
      </c>
    </row>
    <row r="17" spans="1:32" ht="12.75">
      <c r="A17" t="s">
        <v>31</v>
      </c>
      <c r="B17" s="1">
        <v>47444</v>
      </c>
      <c r="C17" s="4">
        <v>131374</v>
      </c>
      <c r="D17" s="4">
        <v>20644</v>
      </c>
      <c r="E17" s="5">
        <f t="shared" si="0"/>
        <v>152018</v>
      </c>
      <c r="F17" s="1">
        <v>116348</v>
      </c>
      <c r="G17" s="1">
        <v>109309</v>
      </c>
      <c r="H17" s="1">
        <v>126110</v>
      </c>
      <c r="I17" s="1">
        <v>193333</v>
      </c>
      <c r="J17" s="1">
        <v>381479</v>
      </c>
      <c r="K17" s="1">
        <v>321313</v>
      </c>
      <c r="L17" s="1">
        <v>162826</v>
      </c>
      <c r="M17" s="1">
        <v>47675</v>
      </c>
      <c r="N17" s="1">
        <v>115212</v>
      </c>
      <c r="O17" s="1">
        <v>23112</v>
      </c>
      <c r="P17" s="1">
        <v>33035</v>
      </c>
      <c r="Q17" s="1">
        <v>96342</v>
      </c>
      <c r="R17" s="1">
        <v>21862</v>
      </c>
      <c r="S17" s="1">
        <f t="shared" si="1"/>
        <v>118204</v>
      </c>
      <c r="T17" s="1">
        <v>93171</v>
      </c>
      <c r="U17" s="1">
        <v>76966</v>
      </c>
      <c r="V17" s="1">
        <v>99152</v>
      </c>
      <c r="W17" s="1">
        <v>143128</v>
      </c>
      <c r="X17" s="1">
        <v>260629</v>
      </c>
      <c r="Y17" s="1">
        <v>243461</v>
      </c>
      <c r="Z17" s="1">
        <v>104258</v>
      </c>
      <c r="AA17" s="1">
        <v>43490</v>
      </c>
      <c r="AB17" s="1">
        <v>86006</v>
      </c>
      <c r="AC17" s="1">
        <v>17051</v>
      </c>
      <c r="AD17" s="1">
        <v>3114730</v>
      </c>
      <c r="AE17" s="1">
        <f t="shared" si="2"/>
        <v>1796179</v>
      </c>
      <c r="AF17" s="1">
        <f t="shared" si="3"/>
        <v>1318551</v>
      </c>
    </row>
    <row r="18" spans="1:32" s="6" customFormat="1" ht="12.75">
      <c r="A18" s="6" t="s">
        <v>32</v>
      </c>
      <c r="B18" s="4">
        <v>44322</v>
      </c>
      <c r="C18" s="4">
        <v>71233</v>
      </c>
      <c r="D18" s="4">
        <v>27586</v>
      </c>
      <c r="E18" s="4">
        <f t="shared" si="0"/>
        <v>98819</v>
      </c>
      <c r="F18" s="4">
        <v>74529</v>
      </c>
      <c r="G18" s="4">
        <v>52371</v>
      </c>
      <c r="H18" s="4">
        <v>52661</v>
      </c>
      <c r="I18" s="4">
        <v>73990</v>
      </c>
      <c r="J18" s="4">
        <v>86356</v>
      </c>
      <c r="K18" s="4">
        <v>151621</v>
      </c>
      <c r="L18" s="4">
        <v>107498</v>
      </c>
      <c r="M18" s="4">
        <v>44383</v>
      </c>
      <c r="N18" s="4">
        <v>87820</v>
      </c>
      <c r="O18" s="4">
        <v>52308</v>
      </c>
      <c r="P18" s="4">
        <v>34906</v>
      </c>
      <c r="Q18" s="4">
        <v>88338</v>
      </c>
      <c r="R18" s="4">
        <v>27072</v>
      </c>
      <c r="S18" s="4">
        <f t="shared" si="1"/>
        <v>115410</v>
      </c>
      <c r="T18" s="4">
        <v>66491</v>
      </c>
      <c r="U18" s="4">
        <v>46596</v>
      </c>
      <c r="V18" s="4">
        <v>57317</v>
      </c>
      <c r="W18" s="4">
        <v>75188</v>
      </c>
      <c r="X18" s="4">
        <v>82146</v>
      </c>
      <c r="Y18" s="4">
        <v>93456</v>
      </c>
      <c r="Z18" s="4">
        <v>69738</v>
      </c>
      <c r="AA18" s="4">
        <v>41929</v>
      </c>
      <c r="AB18" s="4">
        <v>82013</v>
      </c>
      <c r="AC18" s="4">
        <v>40597</v>
      </c>
      <c r="AD18" s="4">
        <v>1732465</v>
      </c>
      <c r="AE18" s="4">
        <f t="shared" si="2"/>
        <v>926678</v>
      </c>
      <c r="AF18" s="4">
        <f t="shared" si="3"/>
        <v>805787</v>
      </c>
    </row>
    <row r="19" spans="1:32" s="6" customFormat="1" ht="12.75">
      <c r="A19" s="6" t="s">
        <v>33</v>
      </c>
      <c r="B19" s="4">
        <v>20239</v>
      </c>
      <c r="C19" s="4">
        <v>60619</v>
      </c>
      <c r="D19" s="4">
        <v>16279</v>
      </c>
      <c r="E19" s="4">
        <f t="shared" si="0"/>
        <v>76898</v>
      </c>
      <c r="F19" s="4">
        <v>48800</v>
      </c>
      <c r="G19" s="4">
        <v>43924</v>
      </c>
      <c r="H19" s="4">
        <v>52075</v>
      </c>
      <c r="I19" s="4">
        <v>49933</v>
      </c>
      <c r="J19" s="4">
        <v>59067</v>
      </c>
      <c r="K19" s="4">
        <v>90505</v>
      </c>
      <c r="L19" s="4">
        <v>52553</v>
      </c>
      <c r="M19" s="4">
        <v>35140</v>
      </c>
      <c r="N19" s="4">
        <v>51751</v>
      </c>
      <c r="O19" s="4">
        <v>11310</v>
      </c>
      <c r="P19" s="4">
        <v>60621</v>
      </c>
      <c r="Q19" s="4">
        <v>137705</v>
      </c>
      <c r="R19" s="4">
        <v>33264</v>
      </c>
      <c r="S19" s="4">
        <f t="shared" si="1"/>
        <v>170969</v>
      </c>
      <c r="T19" s="4">
        <v>141383</v>
      </c>
      <c r="U19" s="4">
        <v>98640</v>
      </c>
      <c r="V19" s="4">
        <v>152064</v>
      </c>
      <c r="W19" s="4">
        <v>141626</v>
      </c>
      <c r="X19" s="4">
        <v>187347</v>
      </c>
      <c r="Y19" s="4">
        <v>225297</v>
      </c>
      <c r="Z19" s="4">
        <v>130172</v>
      </c>
      <c r="AA19" s="4">
        <v>84517</v>
      </c>
      <c r="AB19" s="4">
        <v>124509</v>
      </c>
      <c r="AC19" s="4">
        <v>39084</v>
      </c>
      <c r="AD19" s="4">
        <v>2148424</v>
      </c>
      <c r="AE19" s="4">
        <f t="shared" si="2"/>
        <v>592195</v>
      </c>
      <c r="AF19" s="4">
        <f t="shared" si="3"/>
        <v>1556229</v>
      </c>
    </row>
    <row r="20" spans="1:32" s="6" customFormat="1" ht="12.75">
      <c r="A20" s="6" t="s">
        <v>34</v>
      </c>
      <c r="B20" s="4">
        <v>21384</v>
      </c>
      <c r="C20" s="4">
        <v>49221</v>
      </c>
      <c r="D20" s="4">
        <v>15409</v>
      </c>
      <c r="E20" s="4">
        <f t="shared" si="0"/>
        <v>64630</v>
      </c>
      <c r="F20" s="4">
        <v>48236</v>
      </c>
      <c r="G20" s="4">
        <v>37977</v>
      </c>
      <c r="H20" s="4">
        <v>42322</v>
      </c>
      <c r="I20" s="4">
        <v>49414</v>
      </c>
      <c r="J20" s="4">
        <v>83614</v>
      </c>
      <c r="K20" s="4">
        <v>79579</v>
      </c>
      <c r="L20" s="4">
        <v>44902</v>
      </c>
      <c r="M20" s="4">
        <v>31192</v>
      </c>
      <c r="N20" s="4">
        <v>50568</v>
      </c>
      <c r="O20" s="4">
        <v>9488</v>
      </c>
      <c r="P20" s="4">
        <v>110499</v>
      </c>
      <c r="Q20" s="4">
        <v>223641</v>
      </c>
      <c r="R20" s="4">
        <v>54813</v>
      </c>
      <c r="S20" s="4">
        <f t="shared" si="1"/>
        <v>278454</v>
      </c>
      <c r="T20" s="4">
        <v>205687</v>
      </c>
      <c r="U20" s="4">
        <v>178190</v>
      </c>
      <c r="V20" s="4">
        <v>201108</v>
      </c>
      <c r="W20" s="4">
        <v>225865</v>
      </c>
      <c r="X20" s="4">
        <v>264756</v>
      </c>
      <c r="Y20" s="4">
        <v>328855</v>
      </c>
      <c r="Z20" s="4">
        <v>237332</v>
      </c>
      <c r="AA20" s="4">
        <v>123000</v>
      </c>
      <c r="AB20" s="4">
        <v>243495</v>
      </c>
      <c r="AC20" s="4">
        <v>70382</v>
      </c>
      <c r="AD20" s="4">
        <v>3030929</v>
      </c>
      <c r="AE20" s="4">
        <f t="shared" si="2"/>
        <v>563306</v>
      </c>
      <c r="AF20" s="4">
        <f t="shared" si="3"/>
        <v>2467623</v>
      </c>
    </row>
    <row r="21" spans="1:32" s="6" customFormat="1" ht="12.75">
      <c r="A21" s="6" t="s">
        <v>35</v>
      </c>
      <c r="B21" s="4">
        <v>26594</v>
      </c>
      <c r="C21" s="4">
        <v>53892</v>
      </c>
      <c r="D21" s="4">
        <v>13337</v>
      </c>
      <c r="E21" s="4">
        <f t="shared" si="0"/>
        <v>67229</v>
      </c>
      <c r="F21" s="4">
        <v>47521</v>
      </c>
      <c r="G21" s="4">
        <v>37185</v>
      </c>
      <c r="H21" s="4">
        <v>54477</v>
      </c>
      <c r="I21" s="4">
        <v>64860</v>
      </c>
      <c r="J21" s="4">
        <v>154110</v>
      </c>
      <c r="K21" s="4">
        <v>106476</v>
      </c>
      <c r="L21" s="4">
        <v>52173</v>
      </c>
      <c r="M21" s="4">
        <v>36816</v>
      </c>
      <c r="N21" s="4">
        <v>54068</v>
      </c>
      <c r="O21" s="4">
        <v>10219</v>
      </c>
      <c r="P21" s="4">
        <v>36464</v>
      </c>
      <c r="Q21" s="4">
        <v>65570</v>
      </c>
      <c r="R21" s="4">
        <v>17051</v>
      </c>
      <c r="S21" s="4">
        <f t="shared" si="1"/>
        <v>82621</v>
      </c>
      <c r="T21" s="4">
        <v>58356</v>
      </c>
      <c r="U21" s="4">
        <v>45972</v>
      </c>
      <c r="V21" s="4">
        <v>67887</v>
      </c>
      <c r="W21" s="4">
        <v>78309</v>
      </c>
      <c r="X21" s="4">
        <v>135620</v>
      </c>
      <c r="Y21" s="4">
        <v>119561</v>
      </c>
      <c r="Z21" s="4">
        <v>60272</v>
      </c>
      <c r="AA21" s="4">
        <v>33277</v>
      </c>
      <c r="AB21" s="4">
        <v>77311</v>
      </c>
      <c r="AC21" s="4">
        <v>12453</v>
      </c>
      <c r="AD21" s="4">
        <v>1519831</v>
      </c>
      <c r="AE21" s="4">
        <f t="shared" si="2"/>
        <v>711728</v>
      </c>
      <c r="AF21" s="4">
        <f t="shared" si="3"/>
        <v>808103</v>
      </c>
    </row>
    <row r="22" spans="1:32" ht="12.75">
      <c r="A22" t="s">
        <v>36</v>
      </c>
      <c r="B22" s="1">
        <v>875</v>
      </c>
      <c r="C22" s="4">
        <v>1313</v>
      </c>
      <c r="D22" s="4">
        <v>816</v>
      </c>
      <c r="E22" s="5">
        <f t="shared" si="0"/>
        <v>2129</v>
      </c>
      <c r="F22" s="1">
        <v>1815</v>
      </c>
      <c r="G22" s="1">
        <v>4746</v>
      </c>
      <c r="H22" s="1">
        <v>3513</v>
      </c>
      <c r="I22" s="1">
        <v>4450</v>
      </c>
      <c r="J22" s="1">
        <v>4494</v>
      </c>
      <c r="K22" s="1">
        <v>11198</v>
      </c>
      <c r="L22" s="1">
        <v>2675</v>
      </c>
      <c r="M22" s="1">
        <v>3199</v>
      </c>
      <c r="N22" s="1">
        <v>1774</v>
      </c>
      <c r="O22" s="1">
        <v>0</v>
      </c>
      <c r="P22" s="1">
        <v>1630</v>
      </c>
      <c r="Q22" s="1">
        <v>7790</v>
      </c>
      <c r="R22" s="1">
        <v>0</v>
      </c>
      <c r="S22" s="1">
        <f t="shared" si="1"/>
        <v>7790</v>
      </c>
      <c r="T22" s="1">
        <v>9138</v>
      </c>
      <c r="U22" s="1">
        <v>7903</v>
      </c>
      <c r="V22" s="1">
        <v>6383</v>
      </c>
      <c r="W22" s="1">
        <v>7515</v>
      </c>
      <c r="X22" s="1">
        <v>15733</v>
      </c>
      <c r="Y22" s="1">
        <v>18518</v>
      </c>
      <c r="Z22" s="1">
        <v>12773</v>
      </c>
      <c r="AA22" s="1">
        <v>2468</v>
      </c>
      <c r="AB22" s="1">
        <v>3650</v>
      </c>
      <c r="AC22" s="1">
        <v>758</v>
      </c>
      <c r="AD22" s="1">
        <v>135127</v>
      </c>
      <c r="AE22" s="1">
        <f t="shared" si="2"/>
        <v>40868</v>
      </c>
      <c r="AF22" s="1">
        <f t="shared" si="3"/>
        <v>94259</v>
      </c>
    </row>
    <row r="23" spans="1:32" ht="12.75">
      <c r="A23" t="s">
        <v>37</v>
      </c>
      <c r="B23" s="1">
        <v>0</v>
      </c>
      <c r="C23" s="4">
        <v>0</v>
      </c>
      <c r="D23" s="4">
        <v>0</v>
      </c>
      <c r="E23" s="5">
        <f t="shared" si="0"/>
        <v>0</v>
      </c>
      <c r="F23" s="1">
        <v>409</v>
      </c>
      <c r="G23" s="1">
        <v>0</v>
      </c>
      <c r="H23" s="1">
        <v>0</v>
      </c>
      <c r="I23" s="1">
        <v>6668</v>
      </c>
      <c r="J23" s="1">
        <v>4551</v>
      </c>
      <c r="K23" s="1">
        <v>1323</v>
      </c>
      <c r="L23" s="1">
        <v>1007</v>
      </c>
      <c r="M23" s="1">
        <v>0</v>
      </c>
      <c r="N23" s="1">
        <v>496</v>
      </c>
      <c r="O23" s="1">
        <v>0</v>
      </c>
      <c r="P23" s="1">
        <v>0</v>
      </c>
      <c r="Q23" s="1">
        <v>0</v>
      </c>
      <c r="R23" s="1">
        <v>0</v>
      </c>
      <c r="S23" s="1">
        <f t="shared" si="1"/>
        <v>0</v>
      </c>
      <c r="T23" s="1">
        <v>0</v>
      </c>
      <c r="U23" s="1">
        <v>0</v>
      </c>
      <c r="V23" s="1">
        <v>0</v>
      </c>
      <c r="W23" s="1">
        <v>1588</v>
      </c>
      <c r="X23" s="1">
        <v>2948</v>
      </c>
      <c r="Y23" s="1">
        <v>985</v>
      </c>
      <c r="Z23" s="1">
        <v>0</v>
      </c>
      <c r="AA23" s="1">
        <v>0</v>
      </c>
      <c r="AB23" s="1">
        <v>0</v>
      </c>
      <c r="AC23" s="1">
        <v>435</v>
      </c>
      <c r="AD23" s="1">
        <v>20410</v>
      </c>
      <c r="AE23" s="1">
        <f t="shared" si="2"/>
        <v>14454</v>
      </c>
      <c r="AF23" s="1">
        <f t="shared" si="3"/>
        <v>5956</v>
      </c>
    </row>
    <row r="24" spans="1:32" ht="12.75">
      <c r="A24" t="s">
        <v>38</v>
      </c>
      <c r="B24" s="1">
        <v>0</v>
      </c>
      <c r="C24" s="4">
        <v>370</v>
      </c>
      <c r="D24" s="4">
        <v>0</v>
      </c>
      <c r="E24" s="5">
        <f t="shared" si="0"/>
        <v>370</v>
      </c>
      <c r="F24" s="1">
        <v>448</v>
      </c>
      <c r="G24" s="1">
        <v>0</v>
      </c>
      <c r="H24" s="1">
        <v>420</v>
      </c>
      <c r="I24" s="1">
        <v>741</v>
      </c>
      <c r="J24" s="1">
        <v>1971</v>
      </c>
      <c r="K24" s="1">
        <v>906</v>
      </c>
      <c r="L24" s="1">
        <v>0</v>
      </c>
      <c r="M24" s="1">
        <v>0</v>
      </c>
      <c r="N24" s="1">
        <v>0</v>
      </c>
      <c r="O24" s="1">
        <v>285</v>
      </c>
      <c r="P24" s="1">
        <v>0</v>
      </c>
      <c r="Q24" s="1">
        <v>0</v>
      </c>
      <c r="R24" s="1">
        <v>0</v>
      </c>
      <c r="S24" s="1">
        <f t="shared" si="1"/>
        <v>0</v>
      </c>
      <c r="T24" s="1">
        <v>0</v>
      </c>
      <c r="U24" s="1">
        <v>0</v>
      </c>
      <c r="V24" s="1">
        <v>0</v>
      </c>
      <c r="W24" s="1">
        <v>0</v>
      </c>
      <c r="X24" s="1">
        <v>1164</v>
      </c>
      <c r="Y24" s="1">
        <v>779</v>
      </c>
      <c r="Z24" s="1">
        <v>0</v>
      </c>
      <c r="AA24" s="1">
        <v>0</v>
      </c>
      <c r="AB24" s="1">
        <v>0</v>
      </c>
      <c r="AC24" s="1">
        <v>0</v>
      </c>
      <c r="AD24" s="1">
        <v>7084</v>
      </c>
      <c r="AE24" s="1">
        <f t="shared" si="2"/>
        <v>5141</v>
      </c>
      <c r="AF24" s="1">
        <f t="shared" si="3"/>
        <v>1943</v>
      </c>
    </row>
    <row r="25" spans="1:32" ht="12.75">
      <c r="A25" t="s">
        <v>39</v>
      </c>
      <c r="B25" s="5">
        <v>575943</v>
      </c>
      <c r="C25" s="4">
        <v>1363548</v>
      </c>
      <c r="D25" s="4">
        <v>277691</v>
      </c>
      <c r="E25" s="5">
        <f t="shared" si="0"/>
        <v>1641239</v>
      </c>
      <c r="F25" s="1">
        <v>1228840</v>
      </c>
      <c r="G25" s="1">
        <v>1097519</v>
      </c>
      <c r="H25" s="1">
        <v>1320091</v>
      </c>
      <c r="I25" s="1">
        <v>1446654</v>
      </c>
      <c r="J25" s="1">
        <v>1873832</v>
      </c>
      <c r="K25" s="1">
        <v>2203885</v>
      </c>
      <c r="L25" s="1">
        <v>1293628</v>
      </c>
      <c r="M25" s="1">
        <v>670469</v>
      </c>
      <c r="N25" s="1">
        <v>1251418</v>
      </c>
      <c r="O25" s="1">
        <v>385341</v>
      </c>
      <c r="P25" s="1">
        <v>500442</v>
      </c>
      <c r="Q25" s="1">
        <v>1128447</v>
      </c>
      <c r="R25" s="1">
        <v>256248</v>
      </c>
      <c r="S25" s="1">
        <f t="shared" si="1"/>
        <v>1384695</v>
      </c>
      <c r="T25" s="1">
        <v>1057297</v>
      </c>
      <c r="U25" s="1">
        <v>896364</v>
      </c>
      <c r="V25" s="1">
        <v>1089533</v>
      </c>
      <c r="W25" s="1">
        <v>1217379</v>
      </c>
      <c r="X25" s="1">
        <v>1551040</v>
      </c>
      <c r="Y25" s="1">
        <v>1843407</v>
      </c>
      <c r="Z25" s="1">
        <v>1110769</v>
      </c>
      <c r="AA25" s="1">
        <v>576678</v>
      </c>
      <c r="AB25" s="1">
        <v>1104907</v>
      </c>
      <c r="AC25" s="1">
        <v>307130</v>
      </c>
      <c r="AD25" s="1">
        <v>27628500</v>
      </c>
      <c r="AE25" s="1">
        <f t="shared" si="2"/>
        <v>14988859</v>
      </c>
      <c r="AF25" s="1">
        <f t="shared" si="3"/>
        <v>12639641</v>
      </c>
    </row>
    <row r="28" spans="1:32" ht="12.75">
      <c r="A28" t="s">
        <v>67</v>
      </c>
      <c r="B28" s="1">
        <f>B18+B19+B20+B21</f>
        <v>112539</v>
      </c>
      <c r="C28" s="1">
        <f aca="true" t="shared" si="4" ref="C28:AD28">C18+C19+C20+C21</f>
        <v>234965</v>
      </c>
      <c r="D28" s="1">
        <f t="shared" si="4"/>
        <v>72611</v>
      </c>
      <c r="E28" s="1">
        <f t="shared" si="4"/>
        <v>307576</v>
      </c>
      <c r="F28" s="1">
        <f t="shared" si="4"/>
        <v>219086</v>
      </c>
      <c r="G28" s="1">
        <f t="shared" si="4"/>
        <v>171457</v>
      </c>
      <c r="H28" s="1">
        <f t="shared" si="4"/>
        <v>201535</v>
      </c>
      <c r="I28" s="1">
        <f t="shared" si="4"/>
        <v>238197</v>
      </c>
      <c r="J28" s="1">
        <f t="shared" si="4"/>
        <v>383147</v>
      </c>
      <c r="K28" s="1">
        <f t="shared" si="4"/>
        <v>428181</v>
      </c>
      <c r="L28" s="1">
        <f t="shared" si="4"/>
        <v>257126</v>
      </c>
      <c r="M28" s="1">
        <f>M18+M19+M20+M21</f>
        <v>147531</v>
      </c>
      <c r="N28" s="1">
        <f t="shared" si="4"/>
        <v>244207</v>
      </c>
      <c r="O28" s="1">
        <f t="shared" si="4"/>
        <v>83325</v>
      </c>
      <c r="P28" s="1">
        <f t="shared" si="4"/>
        <v>242490</v>
      </c>
      <c r="Q28" s="1">
        <f t="shared" si="4"/>
        <v>515254</v>
      </c>
      <c r="R28" s="1">
        <f t="shared" si="4"/>
        <v>132200</v>
      </c>
      <c r="S28" s="1">
        <f t="shared" si="4"/>
        <v>647454</v>
      </c>
      <c r="T28" s="1">
        <f t="shared" si="4"/>
        <v>471917</v>
      </c>
      <c r="U28" s="1">
        <f t="shared" si="4"/>
        <v>369398</v>
      </c>
      <c r="V28" s="1">
        <f t="shared" si="4"/>
        <v>478376</v>
      </c>
      <c r="W28" s="1">
        <f t="shared" si="4"/>
        <v>520988</v>
      </c>
      <c r="X28" s="1">
        <f t="shared" si="4"/>
        <v>669869</v>
      </c>
      <c r="Y28" s="1">
        <f t="shared" si="4"/>
        <v>767169</v>
      </c>
      <c r="Z28" s="1">
        <f t="shared" si="4"/>
        <v>497514</v>
      </c>
      <c r="AA28" s="1">
        <f t="shared" si="4"/>
        <v>282723</v>
      </c>
      <c r="AB28" s="1">
        <f t="shared" si="4"/>
        <v>527328</v>
      </c>
      <c r="AC28" s="1">
        <f t="shared" si="4"/>
        <v>162516</v>
      </c>
      <c r="AD28" s="1">
        <f t="shared" si="4"/>
        <v>8431649</v>
      </c>
      <c r="AE28" s="1">
        <f>AE18+AE19+AE20+AE21</f>
        <v>2793907</v>
      </c>
      <c r="AF28" s="1">
        <f>AF18+AF19+AF20+AF21</f>
        <v>5637742</v>
      </c>
    </row>
    <row r="29" spans="1:32" ht="12.75">
      <c r="A29" t="s">
        <v>72</v>
      </c>
      <c r="B29" s="1">
        <f>SUM(B7:B17)+SUM(B22:B24)</f>
        <v>463404</v>
      </c>
      <c r="C29" s="1">
        <f aca="true" t="shared" si="5" ref="C29:AD29">SUM(C7:C17)+SUM(C22:C24)</f>
        <v>1128583</v>
      </c>
      <c r="D29" s="1">
        <f t="shared" si="5"/>
        <v>205080</v>
      </c>
      <c r="E29" s="1">
        <f t="shared" si="5"/>
        <v>1333663</v>
      </c>
      <c r="F29" s="1">
        <f t="shared" si="5"/>
        <v>1009754</v>
      </c>
      <c r="G29" s="1">
        <f t="shared" si="5"/>
        <v>926062</v>
      </c>
      <c r="H29" s="1">
        <f t="shared" si="5"/>
        <v>1118556</v>
      </c>
      <c r="I29" s="1">
        <f t="shared" si="5"/>
        <v>1208457</v>
      </c>
      <c r="J29" s="1">
        <f t="shared" si="5"/>
        <v>1490685</v>
      </c>
      <c r="K29" s="1">
        <f t="shared" si="5"/>
        <v>1775704</v>
      </c>
      <c r="L29" s="1">
        <f t="shared" si="5"/>
        <v>1036502</v>
      </c>
      <c r="M29" s="1">
        <f>SUM(M7:M17)+SUM(M22:M24)</f>
        <v>522938</v>
      </c>
      <c r="N29" s="1">
        <f t="shared" si="5"/>
        <v>1007211</v>
      </c>
      <c r="O29" s="1">
        <f t="shared" si="5"/>
        <v>302016</v>
      </c>
      <c r="P29" s="1">
        <f t="shared" si="5"/>
        <v>257952</v>
      </c>
      <c r="Q29" s="1">
        <f t="shared" si="5"/>
        <v>613193</v>
      </c>
      <c r="R29" s="1">
        <f t="shared" si="5"/>
        <v>124048</v>
      </c>
      <c r="S29" s="1">
        <f t="shared" si="5"/>
        <v>737241</v>
      </c>
      <c r="T29" s="1">
        <f t="shared" si="5"/>
        <v>585380</v>
      </c>
      <c r="U29" s="1">
        <f t="shared" si="5"/>
        <v>526966</v>
      </c>
      <c r="V29" s="1">
        <f t="shared" si="5"/>
        <v>611157</v>
      </c>
      <c r="W29" s="1">
        <f t="shared" si="5"/>
        <v>696391</v>
      </c>
      <c r="X29" s="1">
        <f t="shared" si="5"/>
        <v>881171</v>
      </c>
      <c r="Y29" s="1">
        <f t="shared" si="5"/>
        <v>1076238</v>
      </c>
      <c r="Z29" s="1">
        <f t="shared" si="5"/>
        <v>613255</v>
      </c>
      <c r="AA29" s="1">
        <f t="shared" si="5"/>
        <v>293955</v>
      </c>
      <c r="AB29" s="1">
        <f t="shared" si="5"/>
        <v>577579</v>
      </c>
      <c r="AC29" s="1">
        <f t="shared" si="5"/>
        <v>144614</v>
      </c>
      <c r="AD29" s="1">
        <f t="shared" si="5"/>
        <v>19196851</v>
      </c>
      <c r="AE29" s="1">
        <f>SUM(AE7:AE17)+SUM(AE22:AE24)</f>
        <v>12194952</v>
      </c>
      <c r="AF29" s="1">
        <f>SUM(AF7:AF17)+SUM(AF22:AF24)</f>
        <v>7001899</v>
      </c>
    </row>
    <row r="30" ht="12.75">
      <c r="B30" s="5"/>
    </row>
    <row r="31" spans="1:32" ht="12.75">
      <c r="A31" t="s">
        <v>74</v>
      </c>
      <c r="B31" s="2">
        <f aca="true" t="shared" si="6" ref="B31:AD31">B28/B25</f>
        <v>0.19539954474661556</v>
      </c>
      <c r="C31" s="2">
        <f t="shared" si="6"/>
        <v>0.17231883292704034</v>
      </c>
      <c r="D31" s="2">
        <f t="shared" si="6"/>
        <v>0.26148128675398197</v>
      </c>
      <c r="E31" s="9">
        <f t="shared" si="6"/>
        <v>0.18740475945307172</v>
      </c>
      <c r="F31" s="2">
        <f t="shared" si="6"/>
        <v>0.17828683962110609</v>
      </c>
      <c r="G31" s="2">
        <f t="shared" si="6"/>
        <v>0.1562223524148557</v>
      </c>
      <c r="H31" s="2">
        <f t="shared" si="6"/>
        <v>0.15266750549772706</v>
      </c>
      <c r="I31" s="2">
        <f t="shared" si="6"/>
        <v>0.16465374581620762</v>
      </c>
      <c r="J31" s="2">
        <f t="shared" si="6"/>
        <v>0.20447243936489504</v>
      </c>
      <c r="K31" s="2">
        <f t="shared" si="6"/>
        <v>0.19428463826379325</v>
      </c>
      <c r="L31" s="2">
        <f t="shared" si="6"/>
        <v>0.19876347759943352</v>
      </c>
      <c r="M31" s="2">
        <f t="shared" si="6"/>
        <v>0.2200414933427198</v>
      </c>
      <c r="N31" s="2">
        <f t="shared" si="6"/>
        <v>0.19514422838731743</v>
      </c>
      <c r="O31" s="2">
        <f t="shared" si="6"/>
        <v>0.21623704718677741</v>
      </c>
      <c r="P31" s="2">
        <f t="shared" si="6"/>
        <v>0.48455165633579916</v>
      </c>
      <c r="Q31" s="2">
        <f t="shared" si="6"/>
        <v>0.45660451930839463</v>
      </c>
      <c r="R31" s="2">
        <f t="shared" si="6"/>
        <v>0.5159064656114389</v>
      </c>
      <c r="S31" s="2">
        <f t="shared" si="6"/>
        <v>0.4675787808867657</v>
      </c>
      <c r="T31" s="2">
        <f t="shared" si="6"/>
        <v>0.446342891354085</v>
      </c>
      <c r="U31" s="2">
        <f t="shared" si="6"/>
        <v>0.4121071350478154</v>
      </c>
      <c r="V31" s="2">
        <f t="shared" si="6"/>
        <v>0.4390651774659418</v>
      </c>
      <c r="W31" s="2">
        <f t="shared" si="6"/>
        <v>0.4279587540116923</v>
      </c>
      <c r="X31" s="2">
        <f t="shared" si="6"/>
        <v>0.431883768310295</v>
      </c>
      <c r="Y31" s="2">
        <f t="shared" si="6"/>
        <v>0.4161690825737344</v>
      </c>
      <c r="Z31" s="2">
        <f t="shared" si="6"/>
        <v>0.44790050856658764</v>
      </c>
      <c r="AA31" s="2">
        <f t="shared" si="6"/>
        <v>0.4902614630695119</v>
      </c>
      <c r="AB31" s="2">
        <f t="shared" si="6"/>
        <v>0.47726007709246115</v>
      </c>
      <c r="AC31" s="2">
        <f t="shared" si="6"/>
        <v>0.5291440106795168</v>
      </c>
      <c r="AD31" s="2">
        <f t="shared" si="6"/>
        <v>0.30517939808531047</v>
      </c>
      <c r="AE31" s="2">
        <f>AE28/AE25</f>
        <v>0.18639891135142442</v>
      </c>
      <c r="AF31" s="2">
        <f>AF28/AF25</f>
        <v>0.44603656069029174</v>
      </c>
    </row>
    <row r="32" spans="1:32" ht="12.75">
      <c r="A32" t="s">
        <v>75</v>
      </c>
      <c r="B32" s="2">
        <f aca="true" t="shared" si="7" ref="B32:AD32">B29/B25</f>
        <v>0.8046004552533844</v>
      </c>
      <c r="C32" s="2">
        <f t="shared" si="7"/>
        <v>0.8276811670729597</v>
      </c>
      <c r="D32" s="2">
        <f t="shared" si="7"/>
        <v>0.738518713246018</v>
      </c>
      <c r="E32" s="9">
        <f t="shared" si="7"/>
        <v>0.8125952405469282</v>
      </c>
      <c r="F32" s="2">
        <f t="shared" si="7"/>
        <v>0.821713160378894</v>
      </c>
      <c r="G32" s="2">
        <f t="shared" si="7"/>
        <v>0.8437776475851443</v>
      </c>
      <c r="H32" s="2">
        <f t="shared" si="7"/>
        <v>0.847332494502273</v>
      </c>
      <c r="I32" s="2">
        <f t="shared" si="7"/>
        <v>0.8353462541837924</v>
      </c>
      <c r="J32" s="2">
        <f t="shared" si="7"/>
        <v>0.795527560635105</v>
      </c>
      <c r="K32" s="2">
        <f t="shared" si="7"/>
        <v>0.8057153617362067</v>
      </c>
      <c r="L32" s="2">
        <f t="shared" si="7"/>
        <v>0.8012365224005664</v>
      </c>
      <c r="M32" s="2">
        <f t="shared" si="7"/>
        <v>0.7799585066572802</v>
      </c>
      <c r="N32" s="2">
        <f t="shared" si="7"/>
        <v>0.8048557716126826</v>
      </c>
      <c r="O32" s="2">
        <f t="shared" si="7"/>
        <v>0.7837629528132226</v>
      </c>
      <c r="P32" s="2">
        <f t="shared" si="7"/>
        <v>0.5154483436642009</v>
      </c>
      <c r="Q32" s="2">
        <f t="shared" si="7"/>
        <v>0.5433954806916054</v>
      </c>
      <c r="R32" s="2">
        <f t="shared" si="7"/>
        <v>0.48409353438856106</v>
      </c>
      <c r="S32" s="2">
        <f t="shared" si="7"/>
        <v>0.5324212191132344</v>
      </c>
      <c r="T32" s="2">
        <f t="shared" si="7"/>
        <v>0.553657108645915</v>
      </c>
      <c r="U32" s="2">
        <f t="shared" si="7"/>
        <v>0.5878928649521846</v>
      </c>
      <c r="V32" s="2">
        <f t="shared" si="7"/>
        <v>0.5609348225340581</v>
      </c>
      <c r="W32" s="2">
        <f t="shared" si="7"/>
        <v>0.5720412459883076</v>
      </c>
      <c r="X32" s="2">
        <f t="shared" si="7"/>
        <v>0.5681162316897049</v>
      </c>
      <c r="Y32" s="2">
        <f t="shared" si="7"/>
        <v>0.5838309174262656</v>
      </c>
      <c r="Z32" s="2">
        <f t="shared" si="7"/>
        <v>0.5520994914334123</v>
      </c>
      <c r="AA32" s="2">
        <f t="shared" si="7"/>
        <v>0.5097385369304881</v>
      </c>
      <c r="AB32" s="2">
        <f t="shared" si="7"/>
        <v>0.5227399229075388</v>
      </c>
      <c r="AC32" s="2">
        <f t="shared" si="7"/>
        <v>0.47085598932048317</v>
      </c>
      <c r="AD32" s="2">
        <f t="shared" si="7"/>
        <v>0.6948206019146895</v>
      </c>
      <c r="AE32" s="2">
        <f>AE29/AE25</f>
        <v>0.8136010886485756</v>
      </c>
      <c r="AF32" s="2">
        <f>AF29/AF25</f>
        <v>0.5539634393097083</v>
      </c>
    </row>
    <row r="33" spans="1:32" ht="12.75">
      <c r="A33" t="s">
        <v>43</v>
      </c>
      <c r="B33" s="2">
        <f>B10/B25</f>
        <v>0.2863859791680774</v>
      </c>
      <c r="C33" s="2">
        <f aca="true" t="shared" si="8" ref="C33:AD33">C10/C25</f>
        <v>0.27927656378800014</v>
      </c>
      <c r="D33" s="2">
        <f t="shared" si="8"/>
        <v>0.2349914113168954</v>
      </c>
      <c r="E33" s="2">
        <f t="shared" si="8"/>
        <v>0.27178369512301376</v>
      </c>
      <c r="F33" s="2">
        <f t="shared" si="8"/>
        <v>0.28004215357573</v>
      </c>
      <c r="G33" s="2">
        <f t="shared" si="8"/>
        <v>0.3061823986646245</v>
      </c>
      <c r="H33" s="2">
        <f t="shared" si="8"/>
        <v>0.32122558217577424</v>
      </c>
      <c r="I33" s="2">
        <f t="shared" si="8"/>
        <v>0.21415072297868046</v>
      </c>
      <c r="J33" s="2">
        <f t="shared" si="8"/>
        <v>0.09310119583826085</v>
      </c>
      <c r="K33" s="2">
        <f t="shared" si="8"/>
        <v>0.18427867152777935</v>
      </c>
      <c r="L33" s="2">
        <f t="shared" si="8"/>
        <v>0.21956002807607752</v>
      </c>
      <c r="M33" s="2">
        <f t="shared" si="8"/>
        <v>0.23714742963507635</v>
      </c>
      <c r="N33" s="2">
        <f t="shared" si="8"/>
        <v>0.19959198285464969</v>
      </c>
      <c r="O33" s="2">
        <f t="shared" si="8"/>
        <v>0.20730729405902823</v>
      </c>
      <c r="P33" s="2">
        <f t="shared" si="8"/>
        <v>0.08873156129981097</v>
      </c>
      <c r="Q33" s="2">
        <f t="shared" si="8"/>
        <v>0.11078145451226332</v>
      </c>
      <c r="R33" s="2">
        <f t="shared" si="8"/>
        <v>0.08364162842246574</v>
      </c>
      <c r="S33" s="2">
        <f t="shared" si="8"/>
        <v>0.10575902996688802</v>
      </c>
      <c r="T33" s="2">
        <f t="shared" si="8"/>
        <v>0.11131498528795598</v>
      </c>
      <c r="U33" s="2">
        <f t="shared" si="8"/>
        <v>0.13150572758388332</v>
      </c>
      <c r="V33" s="2">
        <f t="shared" si="8"/>
        <v>0.12338772666821474</v>
      </c>
      <c r="W33" s="2">
        <f t="shared" si="8"/>
        <v>0.09292011772833275</v>
      </c>
      <c r="X33" s="2">
        <f t="shared" si="8"/>
        <v>0.06525750464204663</v>
      </c>
      <c r="Y33" s="2">
        <f t="shared" si="8"/>
        <v>0.08691732211063537</v>
      </c>
      <c r="Z33" s="2">
        <f t="shared" si="8"/>
        <v>0.09373236019370364</v>
      </c>
      <c r="AA33" s="2">
        <f t="shared" si="8"/>
        <v>0.09574493911680348</v>
      </c>
      <c r="AB33" s="2">
        <f t="shared" si="8"/>
        <v>0.0911434175002964</v>
      </c>
      <c r="AC33" s="2">
        <f t="shared" si="8"/>
        <v>0.0916484876111093</v>
      </c>
      <c r="AD33" s="2">
        <f t="shared" si="8"/>
        <v>0.16656307798107028</v>
      </c>
      <c r="AE33" s="2">
        <f>AE10/AE25</f>
        <v>0.22538686900717392</v>
      </c>
      <c r="AF33" s="2">
        <f>AF10/AF25</f>
        <v>0.09680623049341354</v>
      </c>
    </row>
    <row r="34" spans="1:32" ht="12.75">
      <c r="A34" t="s">
        <v>45</v>
      </c>
      <c r="B34" s="2">
        <f>B13/B25</f>
        <v>0.1325773557452734</v>
      </c>
      <c r="C34" s="2">
        <f aca="true" t="shared" si="9" ref="C34:AD34">C13/C25</f>
        <v>0.15391830723964245</v>
      </c>
      <c r="D34" s="2">
        <f t="shared" si="9"/>
        <v>0.12462413257901768</v>
      </c>
      <c r="E34" s="2">
        <f t="shared" si="9"/>
        <v>0.14896185138179144</v>
      </c>
      <c r="F34" s="2">
        <f t="shared" si="9"/>
        <v>0.14738371146772566</v>
      </c>
      <c r="G34" s="2">
        <f t="shared" si="9"/>
        <v>0.14033925608577164</v>
      </c>
      <c r="H34" s="2">
        <f t="shared" si="9"/>
        <v>0.14594221155965764</v>
      </c>
      <c r="I34" s="2">
        <f t="shared" si="9"/>
        <v>0.13901941998570494</v>
      </c>
      <c r="J34" s="2">
        <f t="shared" si="9"/>
        <v>0.1371083426902732</v>
      </c>
      <c r="K34" s="2">
        <f t="shared" si="9"/>
        <v>0.14248656350036412</v>
      </c>
      <c r="L34" s="2">
        <f t="shared" si="9"/>
        <v>0.1513603601653644</v>
      </c>
      <c r="M34" s="2">
        <f t="shared" si="9"/>
        <v>0.1257418314642437</v>
      </c>
      <c r="N34" s="2">
        <f t="shared" si="9"/>
        <v>0.11696331681340687</v>
      </c>
      <c r="O34" s="2">
        <f t="shared" si="9"/>
        <v>0.13999029431075333</v>
      </c>
      <c r="P34" s="2">
        <f t="shared" si="9"/>
        <v>0.1879818240675243</v>
      </c>
      <c r="Q34" s="2">
        <f t="shared" si="9"/>
        <v>0.1785356334856666</v>
      </c>
      <c r="R34" s="2">
        <f t="shared" si="9"/>
        <v>0.15330851362742343</v>
      </c>
      <c r="S34" s="2">
        <f t="shared" si="9"/>
        <v>0.17386716930443166</v>
      </c>
      <c r="T34" s="2">
        <f t="shared" si="9"/>
        <v>0.1803570803662547</v>
      </c>
      <c r="U34" s="2">
        <f t="shared" si="9"/>
        <v>0.17951858843059293</v>
      </c>
      <c r="V34" s="2">
        <f t="shared" si="9"/>
        <v>0.17766419190607352</v>
      </c>
      <c r="W34" s="2">
        <f t="shared" si="9"/>
        <v>0.17219699041958175</v>
      </c>
      <c r="X34" s="2">
        <f t="shared" si="9"/>
        <v>0.1478530534351145</v>
      </c>
      <c r="Y34" s="2">
        <f t="shared" si="9"/>
        <v>0.1669658409672959</v>
      </c>
      <c r="Z34" s="2">
        <f t="shared" si="9"/>
        <v>0.16883168327528045</v>
      </c>
      <c r="AA34" s="2">
        <f t="shared" si="9"/>
        <v>0.16476092377375243</v>
      </c>
      <c r="AB34" s="2">
        <f t="shared" si="9"/>
        <v>0.15133943399761246</v>
      </c>
      <c r="AC34" s="2">
        <f t="shared" si="9"/>
        <v>0.16389151173770064</v>
      </c>
      <c r="AD34" s="2">
        <f t="shared" si="9"/>
        <v>0.15302872034312395</v>
      </c>
      <c r="AE34" s="2">
        <f>AE13/AE25</f>
        <v>0.1401781816748026</v>
      </c>
      <c r="AF34" s="2">
        <f>AF13/AF25</f>
        <v>0.16826767469107706</v>
      </c>
    </row>
    <row r="35" spans="1:32" ht="12.75">
      <c r="A35" t="s">
        <v>49</v>
      </c>
      <c r="B35" s="2">
        <f>B12/B25</f>
        <v>0.11838671535204004</v>
      </c>
      <c r="C35" s="2">
        <f aca="true" t="shared" si="10" ref="C35:AD35">C12/C25</f>
        <v>0.11166750272084297</v>
      </c>
      <c r="D35" s="2">
        <f t="shared" si="10"/>
        <v>0.12810642044574724</v>
      </c>
      <c r="E35" s="2">
        <f t="shared" si="10"/>
        <v>0.11444890110459233</v>
      </c>
      <c r="F35" s="2">
        <f t="shared" si="10"/>
        <v>0.11524120308583705</v>
      </c>
      <c r="G35" s="2">
        <f t="shared" si="10"/>
        <v>0.10511799795721076</v>
      </c>
      <c r="H35" s="2">
        <f t="shared" si="10"/>
        <v>0.11053480404002451</v>
      </c>
      <c r="I35" s="2">
        <f t="shared" si="10"/>
        <v>0.1282386804308425</v>
      </c>
      <c r="J35" s="2">
        <f t="shared" si="10"/>
        <v>0.09886478617079866</v>
      </c>
      <c r="K35" s="2">
        <f t="shared" si="10"/>
        <v>0.11879294972287574</v>
      </c>
      <c r="L35" s="2">
        <f t="shared" si="10"/>
        <v>0.11916640641668239</v>
      </c>
      <c r="M35" s="2">
        <f t="shared" si="10"/>
        <v>0.13276676475720728</v>
      </c>
      <c r="N35" s="2">
        <f t="shared" si="10"/>
        <v>0.136517134962099</v>
      </c>
      <c r="O35" s="2">
        <f t="shared" si="10"/>
        <v>0.1681886952076213</v>
      </c>
      <c r="P35" s="2">
        <f t="shared" si="10"/>
        <v>0.014179465352628276</v>
      </c>
      <c r="Q35" s="2">
        <f t="shared" si="10"/>
        <v>0.014083071690562339</v>
      </c>
      <c r="R35" s="2">
        <f t="shared" si="10"/>
        <v>0.015605975461271893</v>
      </c>
      <c r="S35" s="2">
        <f t="shared" si="10"/>
        <v>0.014364896240688383</v>
      </c>
      <c r="T35" s="2">
        <f t="shared" si="10"/>
        <v>0.012818536324230561</v>
      </c>
      <c r="U35" s="2">
        <f t="shared" si="10"/>
        <v>0.014824334756862168</v>
      </c>
      <c r="V35" s="2">
        <f t="shared" si="10"/>
        <v>0.014848563558882567</v>
      </c>
      <c r="W35" s="2">
        <f t="shared" si="10"/>
        <v>0.016403272933080002</v>
      </c>
      <c r="X35" s="2">
        <f t="shared" si="10"/>
        <v>0.014323292758407262</v>
      </c>
      <c r="Y35" s="2">
        <f t="shared" si="10"/>
        <v>0.021070767334614656</v>
      </c>
      <c r="Z35" s="2">
        <f t="shared" si="10"/>
        <v>0.01534702534910499</v>
      </c>
      <c r="AA35" s="2">
        <f t="shared" si="10"/>
        <v>0.013562161206080343</v>
      </c>
      <c r="AB35" s="2">
        <f t="shared" si="10"/>
        <v>0.014881795481429658</v>
      </c>
      <c r="AC35" s="2">
        <f t="shared" si="10"/>
        <v>0.016683489076286914</v>
      </c>
      <c r="AD35" s="2">
        <f t="shared" si="10"/>
        <v>0.07122319344155492</v>
      </c>
      <c r="AE35" s="2">
        <f>AE12/AE25</f>
        <v>0.11810919029927495</v>
      </c>
      <c r="AF35" s="2">
        <f>AF12/AF25</f>
        <v>0.015622912074797062</v>
      </c>
    </row>
    <row r="36" spans="1:32" ht="12.75">
      <c r="A36" t="s">
        <v>54</v>
      </c>
      <c r="B36" s="2">
        <f>B14/B25</f>
        <v>0.022531743592681914</v>
      </c>
      <c r="C36" s="2">
        <f aca="true" t="shared" si="11" ref="C36:AD36">C14/C25</f>
        <v>0.03492799666751739</v>
      </c>
      <c r="D36" s="2">
        <f t="shared" si="11"/>
        <v>0.02285994144570764</v>
      </c>
      <c r="E36" s="2">
        <f t="shared" si="11"/>
        <v>0.032886130539184114</v>
      </c>
      <c r="F36" s="2">
        <f t="shared" si="11"/>
        <v>0.03183815631001595</v>
      </c>
      <c r="G36" s="2">
        <f t="shared" si="11"/>
        <v>0.028443243351595735</v>
      </c>
      <c r="H36" s="2">
        <f t="shared" si="11"/>
        <v>0.025127813158335295</v>
      </c>
      <c r="I36" s="2">
        <f t="shared" si="11"/>
        <v>0.021749499189163406</v>
      </c>
      <c r="J36" s="2">
        <f t="shared" si="11"/>
        <v>0.04820282714779126</v>
      </c>
      <c r="K36" s="2">
        <f t="shared" si="11"/>
        <v>0.025860695998203172</v>
      </c>
      <c r="L36" s="2">
        <f t="shared" si="11"/>
        <v>0.034649837511247436</v>
      </c>
      <c r="M36" s="2">
        <f t="shared" si="11"/>
        <v>0.038789265424650506</v>
      </c>
      <c r="N36" s="2">
        <f t="shared" si="11"/>
        <v>0.04461578785026266</v>
      </c>
      <c r="O36" s="2">
        <f t="shared" si="11"/>
        <v>0.031032254548568672</v>
      </c>
      <c r="P36" s="2">
        <f t="shared" si="11"/>
        <v>0.06873323981600266</v>
      </c>
      <c r="Q36" s="2">
        <f t="shared" si="11"/>
        <v>0.05874622379252194</v>
      </c>
      <c r="R36" s="2">
        <f t="shared" si="11"/>
        <v>0.04459742124816584</v>
      </c>
      <c r="S36" s="2">
        <f t="shared" si="11"/>
        <v>0.05612788375779504</v>
      </c>
      <c r="T36" s="2">
        <f t="shared" si="11"/>
        <v>0.06191164828804016</v>
      </c>
      <c r="U36" s="2">
        <f t="shared" si="11"/>
        <v>0.06323100883123374</v>
      </c>
      <c r="V36" s="2">
        <f t="shared" si="11"/>
        <v>0.05769995034569857</v>
      </c>
      <c r="W36" s="2">
        <f t="shared" si="11"/>
        <v>0.04392715826377817</v>
      </c>
      <c r="X36" s="2">
        <f t="shared" si="11"/>
        <v>0.03860828863214359</v>
      </c>
      <c r="Y36" s="2">
        <f t="shared" si="11"/>
        <v>0.048024663028837365</v>
      </c>
      <c r="Z36" s="2">
        <f t="shared" si="11"/>
        <v>0.07491206542494434</v>
      </c>
      <c r="AA36" s="2">
        <f t="shared" si="11"/>
        <v>0.06545593901622743</v>
      </c>
      <c r="AB36" s="2">
        <f t="shared" si="11"/>
        <v>0.07311746599487559</v>
      </c>
      <c r="AC36" s="2">
        <f t="shared" si="11"/>
        <v>0.057122391169862924</v>
      </c>
      <c r="AD36" s="2">
        <f t="shared" si="11"/>
        <v>0.04365651410681</v>
      </c>
      <c r="AE36" s="2">
        <f>AE14/AE25</f>
        <v>0.03254864162775832</v>
      </c>
      <c r="AF36" s="2">
        <f>AF14/AF25</f>
        <v>0.056828908352697674</v>
      </c>
    </row>
    <row r="37" spans="1:32" ht="12.75">
      <c r="A37" t="s">
        <v>57</v>
      </c>
      <c r="B37" s="2">
        <f>B19/B25</f>
        <v>0.035140630235978215</v>
      </c>
      <c r="C37" s="2">
        <f aca="true" t="shared" si="12" ref="C37:AD37">C19/C25</f>
        <v>0.04445681413488928</v>
      </c>
      <c r="D37" s="2">
        <f t="shared" si="12"/>
        <v>0.058622713735771055</v>
      </c>
      <c r="E37" s="2">
        <f t="shared" si="12"/>
        <v>0.04685362704639605</v>
      </c>
      <c r="F37" s="2">
        <f t="shared" si="12"/>
        <v>0.039712248950229484</v>
      </c>
      <c r="G37" s="2">
        <f t="shared" si="12"/>
        <v>0.04002117503204956</v>
      </c>
      <c r="H37" s="2">
        <f t="shared" si="12"/>
        <v>0.03944803805192218</v>
      </c>
      <c r="I37" s="2">
        <f t="shared" si="12"/>
        <v>0.034516200833094854</v>
      </c>
      <c r="J37" s="2">
        <f t="shared" si="12"/>
        <v>0.03152203612703807</v>
      </c>
      <c r="K37" s="2">
        <f t="shared" si="12"/>
        <v>0.04106611733370843</v>
      </c>
      <c r="L37" s="2">
        <f t="shared" si="12"/>
        <v>0.040624507199906</v>
      </c>
      <c r="M37" s="2">
        <f t="shared" si="12"/>
        <v>0.05241107344262002</v>
      </c>
      <c r="N37" s="2">
        <f t="shared" si="12"/>
        <v>0.04135388814928345</v>
      </c>
      <c r="O37" s="2">
        <f t="shared" si="12"/>
        <v>0.02935062710690012</v>
      </c>
      <c r="P37" s="2">
        <f t="shared" si="12"/>
        <v>0.12113491673360749</v>
      </c>
      <c r="Q37" s="2">
        <f t="shared" si="12"/>
        <v>0.12203054286111797</v>
      </c>
      <c r="R37" s="2">
        <f t="shared" si="12"/>
        <v>0.1298117448721551</v>
      </c>
      <c r="S37" s="2">
        <f t="shared" si="12"/>
        <v>0.1234705115566966</v>
      </c>
      <c r="T37" s="2">
        <f t="shared" si="12"/>
        <v>0.13372117768233524</v>
      </c>
      <c r="U37" s="2">
        <f t="shared" si="12"/>
        <v>0.11004458010361862</v>
      </c>
      <c r="V37" s="2">
        <f t="shared" si="12"/>
        <v>0.13956805346877973</v>
      </c>
      <c r="W37" s="2">
        <f t="shared" si="12"/>
        <v>0.11633681868998891</v>
      </c>
      <c r="X37" s="2">
        <f t="shared" si="12"/>
        <v>0.12078798741489581</v>
      </c>
      <c r="Y37" s="2">
        <f t="shared" si="12"/>
        <v>0.12221771968968329</v>
      </c>
      <c r="Z37" s="2">
        <f t="shared" si="12"/>
        <v>0.11719088307289814</v>
      </c>
      <c r="AA37" s="2">
        <f t="shared" si="12"/>
        <v>0.14655839133797371</v>
      </c>
      <c r="AB37" s="2">
        <f t="shared" si="12"/>
        <v>0.11268731214482305</v>
      </c>
      <c r="AC37" s="2">
        <f t="shared" si="12"/>
        <v>0.1272555595350503</v>
      </c>
      <c r="AD37" s="2">
        <f t="shared" si="12"/>
        <v>0.07776115243317588</v>
      </c>
      <c r="AE37" s="2">
        <f>AE19/AE25</f>
        <v>0.03950901132634579</v>
      </c>
      <c r="AF37" s="2">
        <f>AF19/AF25</f>
        <v>0.12312287983495734</v>
      </c>
    </row>
    <row r="38" spans="1:32" ht="12.75">
      <c r="A38" t="s">
        <v>58</v>
      </c>
      <c r="B38" s="2">
        <f aca="true" t="shared" si="13" ref="B38:AD38">B20/B25</f>
        <v>0.037128674191716886</v>
      </c>
      <c r="C38" s="2">
        <f t="shared" si="13"/>
        <v>0.03609773913349585</v>
      </c>
      <c r="D38" s="2">
        <f t="shared" si="13"/>
        <v>0.05548973499321188</v>
      </c>
      <c r="E38" s="2">
        <f t="shared" si="13"/>
        <v>0.03937878639247544</v>
      </c>
      <c r="F38" s="2">
        <f t="shared" si="13"/>
        <v>0.03925327951564077</v>
      </c>
      <c r="G38" s="2">
        <f t="shared" si="13"/>
        <v>0.034602590023498456</v>
      </c>
      <c r="H38" s="2">
        <f t="shared" si="13"/>
        <v>0.03205991102128566</v>
      </c>
      <c r="I38" s="2">
        <f t="shared" si="13"/>
        <v>0.03415744193151921</v>
      </c>
      <c r="J38" s="2">
        <f t="shared" si="13"/>
        <v>0.04462192982081638</v>
      </c>
      <c r="K38" s="2">
        <f t="shared" si="13"/>
        <v>0.03610850838405815</v>
      </c>
      <c r="L38" s="2">
        <f t="shared" si="13"/>
        <v>0.03471013305216028</v>
      </c>
      <c r="M38" s="2">
        <f t="shared" si="13"/>
        <v>0.046522658019983024</v>
      </c>
      <c r="N38" s="2">
        <f t="shared" si="13"/>
        <v>0.040408560528935974</v>
      </c>
      <c r="O38" s="2">
        <f t="shared" si="13"/>
        <v>0.024622347479245656</v>
      </c>
      <c r="P38" s="2">
        <f t="shared" si="13"/>
        <v>0.22080281031568094</v>
      </c>
      <c r="Q38" s="2">
        <f t="shared" si="13"/>
        <v>0.19818476188957035</v>
      </c>
      <c r="R38" s="2">
        <f t="shared" si="13"/>
        <v>0.21390605975461272</v>
      </c>
      <c r="S38" s="2">
        <f t="shared" si="13"/>
        <v>0.20109410375570072</v>
      </c>
      <c r="T38" s="2">
        <f t="shared" si="13"/>
        <v>0.19454041768774527</v>
      </c>
      <c r="U38" s="2">
        <f t="shared" si="13"/>
        <v>0.19879200860364762</v>
      </c>
      <c r="V38" s="2">
        <f t="shared" si="13"/>
        <v>0.18458183460253155</v>
      </c>
      <c r="W38" s="2">
        <f t="shared" si="13"/>
        <v>0.18553383950273497</v>
      </c>
      <c r="X38" s="2">
        <f t="shared" si="13"/>
        <v>0.17069579121105838</v>
      </c>
      <c r="Y38" s="2">
        <f t="shared" si="13"/>
        <v>0.17839522145679168</v>
      </c>
      <c r="Z38" s="2">
        <f t="shared" si="13"/>
        <v>0.2136645873264378</v>
      </c>
      <c r="AA38" s="2">
        <f t="shared" si="13"/>
        <v>0.21329060584936482</v>
      </c>
      <c r="AB38" s="2">
        <f t="shared" si="13"/>
        <v>0.2203760135468415</v>
      </c>
      <c r="AC38" s="2">
        <f t="shared" si="13"/>
        <v>0.22916029043076222</v>
      </c>
      <c r="AD38" s="2">
        <f t="shared" si="13"/>
        <v>0.10970298785674214</v>
      </c>
      <c r="AE38" s="2">
        <f>AE20/AE25</f>
        <v>0.03758164647489178</v>
      </c>
      <c r="AF38" s="2">
        <f>AF20/AF25</f>
        <v>0.19522888347857348</v>
      </c>
    </row>
    <row r="41" spans="1:16" ht="12.75">
      <c r="A41" t="s">
        <v>2</v>
      </c>
      <c r="B41" s="1" t="s">
        <v>3</v>
      </c>
      <c r="P41" s="1" t="s">
        <v>4</v>
      </c>
    </row>
    <row r="42" spans="2:30" ht="25.5">
      <c r="B42" s="1" t="s">
        <v>6</v>
      </c>
      <c r="E42" s="8" t="s">
        <v>40</v>
      </c>
      <c r="F42" s="1" t="s">
        <v>41</v>
      </c>
      <c r="G42" s="1" t="s">
        <v>10</v>
      </c>
      <c r="H42" s="1" t="s">
        <v>11</v>
      </c>
      <c r="I42" s="1" t="s">
        <v>12</v>
      </c>
      <c r="J42" s="1" t="s">
        <v>13</v>
      </c>
      <c r="K42" s="1" t="s">
        <v>14</v>
      </c>
      <c r="L42" s="1" t="s">
        <v>15</v>
      </c>
      <c r="M42" s="1" t="s">
        <v>16</v>
      </c>
      <c r="N42" s="1" t="s">
        <v>17</v>
      </c>
      <c r="O42" s="1" t="s">
        <v>18</v>
      </c>
      <c r="P42" s="1" t="s">
        <v>6</v>
      </c>
      <c r="S42" s="7" t="s">
        <v>40</v>
      </c>
      <c r="T42" s="1" t="s">
        <v>41</v>
      </c>
      <c r="U42" s="1" t="s">
        <v>10</v>
      </c>
      <c r="V42" s="1" t="s">
        <v>11</v>
      </c>
      <c r="W42" s="1" t="s">
        <v>12</v>
      </c>
      <c r="X42" s="1" t="s">
        <v>13</v>
      </c>
      <c r="Y42" s="1" t="s">
        <v>14</v>
      </c>
      <c r="Z42" s="1" t="s">
        <v>15</v>
      </c>
      <c r="AA42" s="1" t="s">
        <v>16</v>
      </c>
      <c r="AB42" s="1" t="s">
        <v>17</v>
      </c>
      <c r="AC42" s="1" t="s">
        <v>18</v>
      </c>
      <c r="AD42" s="1" t="s">
        <v>19</v>
      </c>
    </row>
    <row r="44" spans="1:32" ht="12.75">
      <c r="A44" t="s">
        <v>21</v>
      </c>
      <c r="B44" s="1">
        <v>10961</v>
      </c>
      <c r="E44" s="1">
        <v>34325</v>
      </c>
      <c r="F44" s="1">
        <v>27071</v>
      </c>
      <c r="G44" s="1">
        <v>26916</v>
      </c>
      <c r="H44" s="1">
        <v>34992</v>
      </c>
      <c r="I44" s="1">
        <v>38703</v>
      </c>
      <c r="J44" s="1">
        <v>8438</v>
      </c>
      <c r="K44" s="1">
        <v>41655</v>
      </c>
      <c r="L44" s="1">
        <v>56491</v>
      </c>
      <c r="M44" s="1">
        <v>30957</v>
      </c>
      <c r="N44" s="1">
        <v>42786</v>
      </c>
      <c r="O44" s="1">
        <v>22514</v>
      </c>
      <c r="P44" s="1">
        <v>1554</v>
      </c>
      <c r="S44" s="1">
        <v>7941</v>
      </c>
      <c r="T44" s="1">
        <v>6589</v>
      </c>
      <c r="U44" s="1">
        <v>10847</v>
      </c>
      <c r="V44" s="1">
        <v>8536</v>
      </c>
      <c r="W44" s="1">
        <v>11203</v>
      </c>
      <c r="X44" s="1">
        <v>3775</v>
      </c>
      <c r="Y44" s="1">
        <v>13696</v>
      </c>
      <c r="Z44" s="1">
        <v>22965</v>
      </c>
      <c r="AA44" s="1">
        <v>3889</v>
      </c>
      <c r="AB44" s="1">
        <v>9026</v>
      </c>
      <c r="AC44" s="1">
        <v>3524</v>
      </c>
      <c r="AD44" s="1">
        <v>479354</v>
      </c>
      <c r="AE44" s="1">
        <f>B44+SUM(E44:O44)</f>
        <v>375809</v>
      </c>
      <c r="AF44" s="1">
        <f>P44+SUM(S44:AC44)</f>
        <v>103545</v>
      </c>
    </row>
    <row r="45" spans="1:32" ht="12.75">
      <c r="A45" t="s">
        <v>22</v>
      </c>
      <c r="B45" s="1">
        <v>1607</v>
      </c>
      <c r="E45" s="1">
        <v>645</v>
      </c>
      <c r="F45" s="1">
        <v>533</v>
      </c>
      <c r="G45" s="1">
        <v>0</v>
      </c>
      <c r="H45" s="1">
        <v>0</v>
      </c>
      <c r="I45" s="1">
        <v>1078</v>
      </c>
      <c r="J45" s="1">
        <v>0</v>
      </c>
      <c r="K45" s="1">
        <v>550</v>
      </c>
      <c r="L45" s="1">
        <v>3199</v>
      </c>
      <c r="M45" s="1">
        <v>0</v>
      </c>
      <c r="N45" s="1">
        <v>5431</v>
      </c>
      <c r="O45" s="1">
        <v>683</v>
      </c>
      <c r="P45" s="1">
        <v>0</v>
      </c>
      <c r="S45" s="1">
        <v>0</v>
      </c>
      <c r="T45" s="1">
        <v>0</v>
      </c>
      <c r="U45" s="1">
        <v>0</v>
      </c>
      <c r="V45" s="1">
        <v>636</v>
      </c>
      <c r="W45" s="1">
        <v>0</v>
      </c>
      <c r="X45" s="1">
        <v>0</v>
      </c>
      <c r="Y45" s="1">
        <v>574</v>
      </c>
      <c r="Z45" s="1">
        <v>0</v>
      </c>
      <c r="AA45" s="1">
        <v>0</v>
      </c>
      <c r="AB45" s="1">
        <v>0</v>
      </c>
      <c r="AC45" s="1">
        <v>0</v>
      </c>
      <c r="AD45" s="1">
        <v>14936</v>
      </c>
      <c r="AE45" s="1">
        <f aca="true" t="shared" si="14" ref="AE45:AE61">B45+SUM(E45:O45)</f>
        <v>13726</v>
      </c>
      <c r="AF45" s="1">
        <f aca="true" t="shared" si="15" ref="AF45:AF61">P45+SUM(S45:AC45)</f>
        <v>1210</v>
      </c>
    </row>
    <row r="46" spans="1:32" ht="12.75">
      <c r="A46" t="s">
        <v>23</v>
      </c>
      <c r="B46" s="1">
        <v>5479</v>
      </c>
      <c r="E46" s="1">
        <v>3065</v>
      </c>
      <c r="F46" s="1">
        <v>3328</v>
      </c>
      <c r="G46" s="1">
        <v>6336</v>
      </c>
      <c r="H46" s="1">
        <v>1898</v>
      </c>
      <c r="I46" s="1">
        <v>4605</v>
      </c>
      <c r="J46" s="1">
        <v>3087</v>
      </c>
      <c r="K46" s="1">
        <v>11266</v>
      </c>
      <c r="L46" s="1">
        <v>3862</v>
      </c>
      <c r="M46" s="1">
        <v>1051</v>
      </c>
      <c r="N46" s="1">
        <v>38778</v>
      </c>
      <c r="O46" s="1">
        <v>3075</v>
      </c>
      <c r="P46" s="1">
        <v>752</v>
      </c>
      <c r="S46" s="1">
        <v>1040</v>
      </c>
      <c r="T46" s="1">
        <v>998</v>
      </c>
      <c r="U46" s="1">
        <v>416</v>
      </c>
      <c r="V46" s="1">
        <v>1098</v>
      </c>
      <c r="W46" s="1">
        <v>557</v>
      </c>
      <c r="X46" s="1">
        <v>1511</v>
      </c>
      <c r="Y46" s="1">
        <v>1152</v>
      </c>
      <c r="Z46" s="1">
        <v>0</v>
      </c>
      <c r="AA46" s="1">
        <v>0</v>
      </c>
      <c r="AB46" s="1">
        <v>6786</v>
      </c>
      <c r="AC46" s="1">
        <v>382</v>
      </c>
      <c r="AD46" s="1">
        <v>100522</v>
      </c>
      <c r="AE46" s="1">
        <f t="shared" si="14"/>
        <v>85830</v>
      </c>
      <c r="AF46" s="1">
        <f t="shared" si="15"/>
        <v>14692</v>
      </c>
    </row>
    <row r="47" spans="1:32" ht="12.75">
      <c r="A47" t="s">
        <v>24</v>
      </c>
      <c r="B47" s="1">
        <v>114994</v>
      </c>
      <c r="E47" s="1">
        <v>271219</v>
      </c>
      <c r="F47" s="1">
        <v>231503</v>
      </c>
      <c r="G47" s="1">
        <v>258861</v>
      </c>
      <c r="H47" s="1">
        <v>263692</v>
      </c>
      <c r="I47" s="1">
        <v>248686</v>
      </c>
      <c r="J47" s="1">
        <v>130311</v>
      </c>
      <c r="K47" s="1">
        <v>262333</v>
      </c>
      <c r="L47" s="1">
        <v>230968</v>
      </c>
      <c r="M47" s="1">
        <v>117385</v>
      </c>
      <c r="N47" s="1">
        <v>153864</v>
      </c>
      <c r="O47" s="1">
        <v>68118</v>
      </c>
      <c r="P47" s="1">
        <v>24069</v>
      </c>
      <c r="S47" s="1">
        <v>92385</v>
      </c>
      <c r="T47" s="1">
        <v>75321</v>
      </c>
      <c r="U47" s="1">
        <v>76001</v>
      </c>
      <c r="V47" s="1">
        <v>76524</v>
      </c>
      <c r="W47" s="1">
        <v>75163</v>
      </c>
      <c r="X47" s="1">
        <v>72566</v>
      </c>
      <c r="Y47" s="1">
        <v>99559</v>
      </c>
      <c r="Z47" s="1">
        <v>65640</v>
      </c>
      <c r="AA47" s="1">
        <v>28635</v>
      </c>
      <c r="AB47" s="1">
        <v>52107</v>
      </c>
      <c r="AC47" s="1">
        <v>20190</v>
      </c>
      <c r="AD47" s="1">
        <v>3110094</v>
      </c>
      <c r="AE47" s="1">
        <f t="shared" si="14"/>
        <v>2351934</v>
      </c>
      <c r="AF47" s="1">
        <f t="shared" si="15"/>
        <v>758160</v>
      </c>
    </row>
    <row r="48" spans="1:32" ht="12.75">
      <c r="A48" t="s">
        <v>25</v>
      </c>
      <c r="B48" s="1">
        <v>8710</v>
      </c>
      <c r="E48" s="1">
        <v>19237</v>
      </c>
      <c r="F48" s="1">
        <v>10223</v>
      </c>
      <c r="G48" s="1">
        <v>11427</v>
      </c>
      <c r="H48" s="1">
        <v>14233</v>
      </c>
      <c r="I48" s="1">
        <v>11322</v>
      </c>
      <c r="J48" s="1">
        <v>9093</v>
      </c>
      <c r="K48" s="1">
        <v>31756</v>
      </c>
      <c r="L48" s="1">
        <v>17093</v>
      </c>
      <c r="M48" s="1">
        <v>11830</v>
      </c>
      <c r="N48" s="1">
        <v>15782</v>
      </c>
      <c r="O48" s="1">
        <v>5962</v>
      </c>
      <c r="P48" s="1">
        <v>4786</v>
      </c>
      <c r="S48" s="1">
        <v>3246</v>
      </c>
      <c r="T48" s="1">
        <v>2880</v>
      </c>
      <c r="U48" s="1">
        <v>6214</v>
      </c>
      <c r="V48" s="1">
        <v>4774</v>
      </c>
      <c r="W48" s="1">
        <v>5729</v>
      </c>
      <c r="X48" s="1">
        <v>2609</v>
      </c>
      <c r="Y48" s="1">
        <v>7099</v>
      </c>
      <c r="Z48" s="1">
        <v>3936</v>
      </c>
      <c r="AA48" s="1">
        <v>2794</v>
      </c>
      <c r="AB48" s="1">
        <v>12711</v>
      </c>
      <c r="AC48" s="1">
        <v>985</v>
      </c>
      <c r="AD48" s="1">
        <v>224431</v>
      </c>
      <c r="AE48" s="1">
        <f t="shared" si="14"/>
        <v>166668</v>
      </c>
      <c r="AF48" s="1">
        <f t="shared" si="15"/>
        <v>57763</v>
      </c>
    </row>
    <row r="49" spans="1:32" ht="12.75">
      <c r="A49" t="s">
        <v>26</v>
      </c>
      <c r="B49" s="1">
        <v>80792</v>
      </c>
      <c r="E49" s="1">
        <v>209013</v>
      </c>
      <c r="F49" s="1">
        <v>153380</v>
      </c>
      <c r="G49" s="1">
        <v>130043</v>
      </c>
      <c r="H49" s="1">
        <v>169731</v>
      </c>
      <c r="I49" s="1">
        <v>203328</v>
      </c>
      <c r="J49" s="1">
        <v>198818</v>
      </c>
      <c r="K49" s="1">
        <v>296034</v>
      </c>
      <c r="L49" s="1">
        <v>167417</v>
      </c>
      <c r="M49" s="1">
        <v>89017</v>
      </c>
      <c r="N49" s="1">
        <v>179006</v>
      </c>
      <c r="O49" s="1">
        <v>59722</v>
      </c>
      <c r="P49" s="1">
        <v>7973</v>
      </c>
      <c r="S49" s="1">
        <v>16969</v>
      </c>
      <c r="T49" s="1">
        <v>17706</v>
      </c>
      <c r="U49" s="1">
        <v>22782</v>
      </c>
      <c r="V49" s="1">
        <v>17513</v>
      </c>
      <c r="W49" s="1">
        <v>26872</v>
      </c>
      <c r="X49" s="1">
        <v>24944</v>
      </c>
      <c r="Y49" s="1">
        <v>38032</v>
      </c>
      <c r="Z49" s="1">
        <v>16643</v>
      </c>
      <c r="AA49" s="1">
        <v>10488</v>
      </c>
      <c r="AB49" s="1">
        <v>18292</v>
      </c>
      <c r="AC49" s="1">
        <v>1347</v>
      </c>
      <c r="AD49" s="1">
        <v>2155862</v>
      </c>
      <c r="AE49" s="1">
        <f t="shared" si="14"/>
        <v>1936301</v>
      </c>
      <c r="AF49" s="1">
        <f t="shared" si="15"/>
        <v>219561</v>
      </c>
    </row>
    <row r="50" spans="1:32" ht="12.75">
      <c r="A50" t="s">
        <v>27</v>
      </c>
      <c r="B50" s="1">
        <v>94129</v>
      </c>
      <c r="E50" s="1">
        <v>264811</v>
      </c>
      <c r="F50" s="1">
        <v>195064</v>
      </c>
      <c r="G50" s="1">
        <v>186444</v>
      </c>
      <c r="H50" s="1">
        <v>183954</v>
      </c>
      <c r="I50" s="1">
        <v>207925</v>
      </c>
      <c r="J50" s="1">
        <v>237107</v>
      </c>
      <c r="K50" s="1">
        <v>300732</v>
      </c>
      <c r="L50" s="1">
        <v>192836</v>
      </c>
      <c r="M50" s="1">
        <v>111045</v>
      </c>
      <c r="N50" s="1">
        <v>170611</v>
      </c>
      <c r="O50" s="1">
        <v>61579</v>
      </c>
      <c r="P50" s="1">
        <v>90548</v>
      </c>
      <c r="S50" s="1">
        <v>236374</v>
      </c>
      <c r="T50" s="1">
        <v>175892</v>
      </c>
      <c r="U50" s="1">
        <v>152750</v>
      </c>
      <c r="V50" s="1">
        <v>155406</v>
      </c>
      <c r="W50" s="1">
        <v>186977</v>
      </c>
      <c r="X50" s="1">
        <v>194765</v>
      </c>
      <c r="Y50" s="1">
        <v>265724</v>
      </c>
      <c r="Z50" s="1">
        <v>169034</v>
      </c>
      <c r="AA50" s="1">
        <v>91539</v>
      </c>
      <c r="AB50" s="1">
        <v>172967</v>
      </c>
      <c r="AC50" s="1">
        <v>54269</v>
      </c>
      <c r="AD50" s="1">
        <v>4152482</v>
      </c>
      <c r="AE50" s="1">
        <f t="shared" si="14"/>
        <v>2206237</v>
      </c>
      <c r="AF50" s="1">
        <f t="shared" si="15"/>
        <v>1946245</v>
      </c>
    </row>
    <row r="51" spans="1:32" ht="12.75">
      <c r="A51" t="s">
        <v>28</v>
      </c>
      <c r="B51" s="1">
        <v>26080</v>
      </c>
      <c r="E51" s="1">
        <v>79119</v>
      </c>
      <c r="F51" s="1">
        <v>56150</v>
      </c>
      <c r="G51" s="1">
        <v>41537</v>
      </c>
      <c r="H51" s="1">
        <v>46291</v>
      </c>
      <c r="I51" s="1">
        <v>53210</v>
      </c>
      <c r="J51" s="1">
        <v>121224</v>
      </c>
      <c r="K51" s="1">
        <v>86690</v>
      </c>
      <c r="L51" s="1">
        <v>61895</v>
      </c>
      <c r="M51" s="1">
        <v>24135</v>
      </c>
      <c r="N51" s="1">
        <v>67272</v>
      </c>
      <c r="O51" s="1">
        <v>17141</v>
      </c>
      <c r="P51" s="1">
        <v>31677</v>
      </c>
      <c r="S51" s="1">
        <v>88011</v>
      </c>
      <c r="T51" s="1">
        <v>59275</v>
      </c>
      <c r="U51" s="1">
        <v>56805</v>
      </c>
      <c r="V51" s="1">
        <v>65004</v>
      </c>
      <c r="W51" s="1">
        <v>73555</v>
      </c>
      <c r="X51" s="1">
        <v>85429</v>
      </c>
      <c r="Y51" s="1">
        <v>109947</v>
      </c>
      <c r="Z51" s="1">
        <v>98825</v>
      </c>
      <c r="AA51" s="1">
        <v>35094</v>
      </c>
      <c r="AB51" s="1">
        <v>82894</v>
      </c>
      <c r="AC51" s="1">
        <v>17928</v>
      </c>
      <c r="AD51" s="1">
        <v>1485188</v>
      </c>
      <c r="AE51" s="1">
        <f t="shared" si="14"/>
        <v>680744</v>
      </c>
      <c r="AF51" s="1">
        <f t="shared" si="15"/>
        <v>804444</v>
      </c>
    </row>
    <row r="52" spans="1:32" ht="12.75">
      <c r="A52" t="s">
        <v>29</v>
      </c>
      <c r="B52" s="1">
        <v>50936</v>
      </c>
      <c r="E52" s="1">
        <v>155230</v>
      </c>
      <c r="F52" s="1">
        <v>117963</v>
      </c>
      <c r="G52" s="1">
        <v>97179</v>
      </c>
      <c r="H52" s="1">
        <v>115501</v>
      </c>
      <c r="I52" s="1">
        <v>150043</v>
      </c>
      <c r="J52" s="1">
        <v>193162</v>
      </c>
      <c r="K52" s="1">
        <v>216697</v>
      </c>
      <c r="L52" s="1">
        <v>105996</v>
      </c>
      <c r="M52" s="1">
        <v>45081</v>
      </c>
      <c r="N52" s="1">
        <v>117523</v>
      </c>
      <c r="O52" s="1">
        <v>29749</v>
      </c>
      <c r="P52" s="1">
        <v>20232</v>
      </c>
      <c r="S52" s="1">
        <v>48186</v>
      </c>
      <c r="T52" s="1">
        <v>35717</v>
      </c>
      <c r="U52" s="1">
        <v>34374</v>
      </c>
      <c r="V52" s="1">
        <v>31531</v>
      </c>
      <c r="W52" s="1">
        <v>40768</v>
      </c>
      <c r="X52" s="1">
        <v>74508</v>
      </c>
      <c r="Y52" s="1">
        <v>72887</v>
      </c>
      <c r="Z52" s="1">
        <v>25673</v>
      </c>
      <c r="AA52" s="1">
        <v>16613</v>
      </c>
      <c r="AB52" s="1">
        <v>32138</v>
      </c>
      <c r="AC52" s="1">
        <v>5145</v>
      </c>
      <c r="AD52" s="1">
        <v>1832832</v>
      </c>
      <c r="AE52" s="1">
        <f t="shared" si="14"/>
        <v>1395060</v>
      </c>
      <c r="AF52" s="1">
        <f t="shared" si="15"/>
        <v>437772</v>
      </c>
    </row>
    <row r="53" spans="1:32" ht="12.75">
      <c r="A53" t="s">
        <v>30</v>
      </c>
      <c r="B53" s="1">
        <v>9611</v>
      </c>
      <c r="E53" s="1">
        <v>46163</v>
      </c>
      <c r="F53" s="1">
        <v>45103</v>
      </c>
      <c r="G53" s="1">
        <v>22487</v>
      </c>
      <c r="H53" s="1">
        <v>31669</v>
      </c>
      <c r="I53" s="1">
        <v>69236</v>
      </c>
      <c r="J53" s="1">
        <v>191089</v>
      </c>
      <c r="K53" s="1">
        <v>90619</v>
      </c>
      <c r="L53" s="1">
        <v>40719</v>
      </c>
      <c r="M53" s="1">
        <v>16029</v>
      </c>
      <c r="N53" s="1">
        <v>40492</v>
      </c>
      <c r="O53" s="1">
        <v>10164</v>
      </c>
      <c r="P53" s="1">
        <v>17648</v>
      </c>
      <c r="S53" s="1">
        <v>46852</v>
      </c>
      <c r="T53" s="1">
        <v>45066</v>
      </c>
      <c r="U53" s="1">
        <v>29624</v>
      </c>
      <c r="V53" s="1">
        <v>37210</v>
      </c>
      <c r="W53" s="1">
        <v>55412</v>
      </c>
      <c r="X53" s="1">
        <v>92172</v>
      </c>
      <c r="Y53" s="1">
        <v>80402</v>
      </c>
      <c r="Z53" s="1">
        <v>39468</v>
      </c>
      <c r="AA53" s="1">
        <v>15867</v>
      </c>
      <c r="AB53" s="1">
        <v>55448</v>
      </c>
      <c r="AC53" s="1">
        <v>17979</v>
      </c>
      <c r="AD53" s="1">
        <v>1146529</v>
      </c>
      <c r="AE53" s="1">
        <f t="shared" si="14"/>
        <v>613381</v>
      </c>
      <c r="AF53" s="1">
        <f t="shared" si="15"/>
        <v>533148</v>
      </c>
    </row>
    <row r="54" spans="1:32" ht="12.75">
      <c r="A54" t="s">
        <v>52</v>
      </c>
      <c r="B54" s="1">
        <v>59399</v>
      </c>
      <c r="E54" s="1">
        <v>217521</v>
      </c>
      <c r="F54" s="1">
        <v>142179</v>
      </c>
      <c r="G54" s="1">
        <v>129103</v>
      </c>
      <c r="H54" s="1">
        <v>169865</v>
      </c>
      <c r="I54" s="1">
        <v>240987</v>
      </c>
      <c r="J54" s="1">
        <v>475048</v>
      </c>
      <c r="K54" s="1">
        <v>400561</v>
      </c>
      <c r="L54" s="1">
        <v>178218</v>
      </c>
      <c r="M54" s="1">
        <v>67556</v>
      </c>
      <c r="N54" s="1">
        <v>149524</v>
      </c>
      <c r="O54" s="1">
        <v>37852</v>
      </c>
      <c r="P54" s="1">
        <v>49667</v>
      </c>
      <c r="S54" s="1">
        <v>147996</v>
      </c>
      <c r="T54" s="1">
        <v>105667</v>
      </c>
      <c r="U54" s="1">
        <v>88841</v>
      </c>
      <c r="V54" s="1">
        <v>121961</v>
      </c>
      <c r="W54" s="1">
        <v>146044</v>
      </c>
      <c r="X54" s="1">
        <v>312996</v>
      </c>
      <c r="Y54" s="1">
        <v>231353</v>
      </c>
      <c r="Z54" s="1">
        <v>115179</v>
      </c>
      <c r="AA54" s="1">
        <v>49689</v>
      </c>
      <c r="AB54" s="1">
        <v>108061</v>
      </c>
      <c r="AC54" s="1">
        <v>24722</v>
      </c>
      <c r="AD54" s="1">
        <v>3769989</v>
      </c>
      <c r="AE54" s="1">
        <f t="shared" si="14"/>
        <v>2267813</v>
      </c>
      <c r="AF54" s="1">
        <f t="shared" si="15"/>
        <v>1502176</v>
      </c>
    </row>
    <row r="55" spans="1:32" s="6" customFormat="1" ht="12.75">
      <c r="A55" s="6" t="s">
        <v>32</v>
      </c>
      <c r="B55" s="4">
        <v>44509</v>
      </c>
      <c r="C55" s="4"/>
      <c r="D55" s="4"/>
      <c r="E55" s="4">
        <v>105009</v>
      </c>
      <c r="F55" s="4">
        <v>81116</v>
      </c>
      <c r="G55" s="4">
        <v>58301</v>
      </c>
      <c r="H55" s="4">
        <v>74677</v>
      </c>
      <c r="I55" s="4">
        <v>90918</v>
      </c>
      <c r="J55" s="4">
        <v>120297</v>
      </c>
      <c r="K55" s="4">
        <v>145535</v>
      </c>
      <c r="L55" s="4">
        <v>104889</v>
      </c>
      <c r="M55" s="4">
        <v>52542</v>
      </c>
      <c r="N55" s="4">
        <v>73114</v>
      </c>
      <c r="O55" s="4">
        <v>43086</v>
      </c>
      <c r="P55" s="4">
        <v>50660</v>
      </c>
      <c r="Q55" s="4"/>
      <c r="R55" s="4"/>
      <c r="S55" s="4">
        <v>105395</v>
      </c>
      <c r="T55" s="4">
        <v>79173</v>
      </c>
      <c r="U55" s="4">
        <v>53537</v>
      </c>
      <c r="V55" s="4">
        <v>70906</v>
      </c>
      <c r="W55" s="4">
        <v>82398</v>
      </c>
      <c r="X55" s="4">
        <v>126764</v>
      </c>
      <c r="Y55" s="4">
        <v>123601</v>
      </c>
      <c r="Z55" s="4">
        <v>59686</v>
      </c>
      <c r="AA55" s="4">
        <v>48109</v>
      </c>
      <c r="AB55" s="4">
        <v>76759</v>
      </c>
      <c r="AC55" s="4">
        <v>42398</v>
      </c>
      <c r="AD55" s="4">
        <v>1913379</v>
      </c>
      <c r="AE55" s="4">
        <f t="shared" si="14"/>
        <v>993993</v>
      </c>
      <c r="AF55" s="4">
        <f t="shared" si="15"/>
        <v>919386</v>
      </c>
    </row>
    <row r="56" spans="1:32" s="6" customFormat="1" ht="12.75">
      <c r="A56" s="6" t="s">
        <v>53</v>
      </c>
      <c r="B56" s="4">
        <v>38053</v>
      </c>
      <c r="C56" s="4"/>
      <c r="D56" s="4"/>
      <c r="E56" s="4">
        <v>87154</v>
      </c>
      <c r="F56" s="4">
        <v>64597</v>
      </c>
      <c r="G56" s="4">
        <v>62322</v>
      </c>
      <c r="H56" s="4">
        <v>71828</v>
      </c>
      <c r="I56" s="4">
        <v>74320</v>
      </c>
      <c r="J56" s="4">
        <v>112243</v>
      </c>
      <c r="K56" s="4">
        <v>129596</v>
      </c>
      <c r="L56" s="4">
        <v>64434</v>
      </c>
      <c r="M56" s="4">
        <v>52228</v>
      </c>
      <c r="N56" s="4">
        <v>54315</v>
      </c>
      <c r="O56" s="4">
        <v>22591</v>
      </c>
      <c r="P56" s="4">
        <v>85967</v>
      </c>
      <c r="Q56" s="4"/>
      <c r="R56" s="4"/>
      <c r="S56" s="4">
        <v>215804</v>
      </c>
      <c r="T56" s="4">
        <v>177884</v>
      </c>
      <c r="U56" s="4">
        <v>149672</v>
      </c>
      <c r="V56" s="4">
        <v>189133</v>
      </c>
      <c r="W56" s="4">
        <v>222069</v>
      </c>
      <c r="X56" s="4">
        <v>248184</v>
      </c>
      <c r="Y56" s="4">
        <v>330678</v>
      </c>
      <c r="Z56" s="4">
        <v>206762</v>
      </c>
      <c r="AA56" s="4">
        <v>107786</v>
      </c>
      <c r="AB56" s="4">
        <v>164620</v>
      </c>
      <c r="AC56" s="4">
        <v>56058</v>
      </c>
      <c r="AD56" s="4">
        <v>2988298</v>
      </c>
      <c r="AE56" s="4">
        <f t="shared" si="14"/>
        <v>833681</v>
      </c>
      <c r="AF56" s="4">
        <f>P56+SUM(S56:AC56)</f>
        <v>2154617</v>
      </c>
    </row>
    <row r="57" spans="1:32" s="6" customFormat="1" ht="12.75">
      <c r="A57" s="6" t="s">
        <v>34</v>
      </c>
      <c r="B57" s="4">
        <v>43945</v>
      </c>
      <c r="C57" s="4"/>
      <c r="D57" s="4"/>
      <c r="E57" s="4">
        <v>104623</v>
      </c>
      <c r="F57" s="4">
        <v>65527</v>
      </c>
      <c r="G57" s="4">
        <v>44260</v>
      </c>
      <c r="H57" s="4">
        <v>66891</v>
      </c>
      <c r="I57" s="4">
        <v>70056</v>
      </c>
      <c r="J57" s="4">
        <v>104533</v>
      </c>
      <c r="K57" s="4">
        <v>103294</v>
      </c>
      <c r="L57" s="4">
        <v>60452</v>
      </c>
      <c r="M57" s="4">
        <v>42934</v>
      </c>
      <c r="N57" s="4">
        <v>86097</v>
      </c>
      <c r="O57" s="4">
        <v>15223</v>
      </c>
      <c r="P57" s="4">
        <v>138242</v>
      </c>
      <c r="Q57" s="4"/>
      <c r="R57" s="4"/>
      <c r="S57" s="4">
        <v>355131</v>
      </c>
      <c r="T57" s="4">
        <v>259384</v>
      </c>
      <c r="U57" s="4">
        <v>219701</v>
      </c>
      <c r="V57" s="4">
        <v>260505</v>
      </c>
      <c r="W57" s="4">
        <v>248930</v>
      </c>
      <c r="X57" s="4">
        <v>296360</v>
      </c>
      <c r="Y57" s="4">
        <v>422517</v>
      </c>
      <c r="Z57" s="4">
        <v>271622</v>
      </c>
      <c r="AA57" s="4">
        <v>163335</v>
      </c>
      <c r="AB57" s="4">
        <v>307722</v>
      </c>
      <c r="AC57" s="4">
        <v>90561</v>
      </c>
      <c r="AD57" s="4">
        <v>3841845</v>
      </c>
      <c r="AE57" s="4">
        <f t="shared" si="14"/>
        <v>807835</v>
      </c>
      <c r="AF57" s="4">
        <f t="shared" si="15"/>
        <v>3034010</v>
      </c>
    </row>
    <row r="58" spans="1:32" s="6" customFormat="1" ht="12.75">
      <c r="A58" s="6" t="s">
        <v>35</v>
      </c>
      <c r="B58" s="4">
        <v>29453</v>
      </c>
      <c r="C58" s="4"/>
      <c r="D58" s="4"/>
      <c r="E58" s="4">
        <v>74790</v>
      </c>
      <c r="F58" s="4">
        <v>62501</v>
      </c>
      <c r="G58" s="4">
        <v>61732</v>
      </c>
      <c r="H58" s="4">
        <v>72680</v>
      </c>
      <c r="I58" s="4">
        <v>64357</v>
      </c>
      <c r="J58" s="4">
        <v>151162</v>
      </c>
      <c r="K58" s="4">
        <v>114299</v>
      </c>
      <c r="L58" s="4">
        <v>77446</v>
      </c>
      <c r="M58" s="4">
        <v>41929</v>
      </c>
      <c r="N58" s="4">
        <v>72526</v>
      </c>
      <c r="O58" s="4">
        <v>12886</v>
      </c>
      <c r="P58" s="4">
        <v>29944</v>
      </c>
      <c r="Q58" s="4"/>
      <c r="R58" s="4"/>
      <c r="S58" s="4">
        <v>92278</v>
      </c>
      <c r="T58" s="4">
        <v>77522</v>
      </c>
      <c r="U58" s="4">
        <v>60495</v>
      </c>
      <c r="V58" s="4">
        <v>66039</v>
      </c>
      <c r="W58" s="4">
        <v>83984</v>
      </c>
      <c r="X58" s="4">
        <v>139547</v>
      </c>
      <c r="Y58" s="4">
        <v>132742</v>
      </c>
      <c r="Z58" s="4">
        <v>79568</v>
      </c>
      <c r="AA58" s="4">
        <v>44245</v>
      </c>
      <c r="AB58" s="4">
        <v>89844</v>
      </c>
      <c r="AC58" s="4">
        <v>22894</v>
      </c>
      <c r="AD58" s="4">
        <v>1754863</v>
      </c>
      <c r="AE58" s="4">
        <f t="shared" si="14"/>
        <v>835761</v>
      </c>
      <c r="AF58" s="4">
        <f t="shared" si="15"/>
        <v>919102</v>
      </c>
    </row>
    <row r="59" spans="1:32" ht="12.75">
      <c r="A59" t="s">
        <v>36</v>
      </c>
      <c r="B59" s="1">
        <v>814</v>
      </c>
      <c r="E59" s="1">
        <v>1564</v>
      </c>
      <c r="F59" s="1">
        <v>379</v>
      </c>
      <c r="G59" s="1">
        <v>0</v>
      </c>
      <c r="H59" s="1">
        <v>1159</v>
      </c>
      <c r="I59" s="1">
        <v>1760</v>
      </c>
      <c r="J59" s="1">
        <v>2811</v>
      </c>
      <c r="K59" s="1">
        <v>3855</v>
      </c>
      <c r="L59" s="1">
        <v>4925</v>
      </c>
      <c r="M59" s="1">
        <v>652</v>
      </c>
      <c r="N59" s="1">
        <v>0</v>
      </c>
      <c r="O59" s="1">
        <v>0</v>
      </c>
      <c r="P59" s="1">
        <v>1509</v>
      </c>
      <c r="S59" s="1">
        <v>2433</v>
      </c>
      <c r="T59" s="1">
        <v>1524</v>
      </c>
      <c r="U59" s="1">
        <v>2493</v>
      </c>
      <c r="V59" s="1">
        <v>1775</v>
      </c>
      <c r="W59" s="1">
        <v>5542</v>
      </c>
      <c r="X59" s="1">
        <v>9752</v>
      </c>
      <c r="Y59" s="1">
        <v>13672</v>
      </c>
      <c r="Z59" s="1">
        <v>5291</v>
      </c>
      <c r="AA59" s="1">
        <v>1791</v>
      </c>
      <c r="AB59" s="1">
        <v>3268</v>
      </c>
      <c r="AC59" s="1">
        <v>367</v>
      </c>
      <c r="AD59" s="1">
        <v>67336</v>
      </c>
      <c r="AE59" s="1">
        <f t="shared" si="14"/>
        <v>17919</v>
      </c>
      <c r="AF59" s="1">
        <f t="shared" si="15"/>
        <v>49417</v>
      </c>
    </row>
    <row r="60" spans="1:32" ht="12.75">
      <c r="A60" t="s">
        <v>37</v>
      </c>
      <c r="B60" s="1">
        <v>0</v>
      </c>
      <c r="E60" s="1">
        <v>501</v>
      </c>
      <c r="F60" s="1">
        <v>3220</v>
      </c>
      <c r="G60" s="1">
        <v>2175</v>
      </c>
      <c r="H60" s="1">
        <v>442</v>
      </c>
      <c r="I60" s="1">
        <v>4782</v>
      </c>
      <c r="J60" s="1">
        <v>5194</v>
      </c>
      <c r="K60" s="1">
        <v>1920</v>
      </c>
      <c r="L60" s="1">
        <v>809</v>
      </c>
      <c r="M60" s="1">
        <v>1502</v>
      </c>
      <c r="N60" s="1">
        <v>1690</v>
      </c>
      <c r="O60" s="1">
        <v>0</v>
      </c>
      <c r="P60" s="1">
        <v>0</v>
      </c>
      <c r="S60" s="1">
        <v>638</v>
      </c>
      <c r="T60" s="1">
        <v>610</v>
      </c>
      <c r="U60" s="1">
        <v>539</v>
      </c>
      <c r="V60" s="1">
        <v>0</v>
      </c>
      <c r="W60" s="1">
        <v>0</v>
      </c>
      <c r="X60" s="1">
        <v>7803</v>
      </c>
      <c r="Y60" s="1">
        <v>3513</v>
      </c>
      <c r="Z60" s="1">
        <v>0</v>
      </c>
      <c r="AA60" s="1">
        <v>666</v>
      </c>
      <c r="AB60" s="1">
        <v>1101</v>
      </c>
      <c r="AC60" s="1">
        <v>0</v>
      </c>
      <c r="AD60" s="1">
        <v>37105</v>
      </c>
      <c r="AE60" s="1">
        <f t="shared" si="14"/>
        <v>22235</v>
      </c>
      <c r="AF60" s="1">
        <f t="shared" si="15"/>
        <v>14870</v>
      </c>
    </row>
    <row r="61" spans="1:32" ht="12.75">
      <c r="A61" t="s">
        <v>39</v>
      </c>
      <c r="B61" s="1">
        <v>619472</v>
      </c>
      <c r="E61" s="1">
        <v>1673989</v>
      </c>
      <c r="F61" s="1">
        <v>1259837</v>
      </c>
      <c r="G61" s="1">
        <v>1139123</v>
      </c>
      <c r="H61" s="1">
        <v>1319503</v>
      </c>
      <c r="I61" s="1">
        <v>1535316</v>
      </c>
      <c r="J61" s="1">
        <v>2063617</v>
      </c>
      <c r="K61" s="1">
        <v>2237392</v>
      </c>
      <c r="L61" s="1">
        <v>1371649</v>
      </c>
      <c r="M61" s="1">
        <v>705873</v>
      </c>
      <c r="N61" s="1">
        <v>1268811</v>
      </c>
      <c r="O61" s="1">
        <v>410345</v>
      </c>
      <c r="P61" s="1">
        <v>555228</v>
      </c>
      <c r="S61" s="1">
        <v>1460679</v>
      </c>
      <c r="T61" s="1">
        <v>1121208</v>
      </c>
      <c r="U61" s="1">
        <v>965091</v>
      </c>
      <c r="V61" s="1">
        <v>1108551</v>
      </c>
      <c r="W61" s="1">
        <v>1265203</v>
      </c>
      <c r="X61" s="1">
        <v>1693685</v>
      </c>
      <c r="Y61" s="1">
        <v>1947148</v>
      </c>
      <c r="Z61" s="1">
        <v>1180292</v>
      </c>
      <c r="AA61" s="1">
        <v>620540</v>
      </c>
      <c r="AB61" s="1">
        <v>1193744</v>
      </c>
      <c r="AC61" s="1">
        <v>358749</v>
      </c>
      <c r="AD61" s="1">
        <v>29075045</v>
      </c>
      <c r="AE61" s="1">
        <f t="shared" si="14"/>
        <v>15604927</v>
      </c>
      <c r="AF61" s="1">
        <f t="shared" si="15"/>
        <v>13470118</v>
      </c>
    </row>
    <row r="62" spans="5:32" ht="12.75">
      <c r="E62" s="1"/>
      <c r="AE62" s="1"/>
      <c r="AF62" s="1"/>
    </row>
    <row r="63" spans="1:33" ht="12.75">
      <c r="A63" t="s">
        <v>67</v>
      </c>
      <c r="B63" s="1">
        <f>SUM(B55:B58)</f>
        <v>155960</v>
      </c>
      <c r="C63" s="1">
        <f aca="true" t="shared" si="16" ref="C63:AD63">SUM(C55:C58)</f>
        <v>0</v>
      </c>
      <c r="D63" s="1">
        <f t="shared" si="16"/>
        <v>0</v>
      </c>
      <c r="E63" s="1">
        <f t="shared" si="16"/>
        <v>371576</v>
      </c>
      <c r="F63" s="1">
        <f t="shared" si="16"/>
        <v>273741</v>
      </c>
      <c r="G63" s="1">
        <f t="shared" si="16"/>
        <v>226615</v>
      </c>
      <c r="H63" s="1">
        <f t="shared" si="16"/>
        <v>286076</v>
      </c>
      <c r="I63" s="1">
        <f t="shared" si="16"/>
        <v>299651</v>
      </c>
      <c r="J63" s="1">
        <f t="shared" si="16"/>
        <v>488235</v>
      </c>
      <c r="K63" s="1">
        <f t="shared" si="16"/>
        <v>492724</v>
      </c>
      <c r="L63" s="1">
        <f t="shared" si="16"/>
        <v>307221</v>
      </c>
      <c r="M63" s="1">
        <f t="shared" si="16"/>
        <v>189633</v>
      </c>
      <c r="N63" s="1">
        <f t="shared" si="16"/>
        <v>286052</v>
      </c>
      <c r="O63" s="1">
        <f t="shared" si="16"/>
        <v>93786</v>
      </c>
      <c r="P63" s="1">
        <f t="shared" si="16"/>
        <v>304813</v>
      </c>
      <c r="Q63" s="1">
        <f t="shared" si="16"/>
        <v>0</v>
      </c>
      <c r="R63" s="1">
        <f t="shared" si="16"/>
        <v>0</v>
      </c>
      <c r="S63" s="1">
        <f t="shared" si="16"/>
        <v>768608</v>
      </c>
      <c r="T63" s="1">
        <f t="shared" si="16"/>
        <v>593963</v>
      </c>
      <c r="U63" s="1">
        <f t="shared" si="16"/>
        <v>483405</v>
      </c>
      <c r="V63" s="1">
        <f t="shared" si="16"/>
        <v>586583</v>
      </c>
      <c r="W63" s="1">
        <f t="shared" si="16"/>
        <v>637381</v>
      </c>
      <c r="X63" s="1">
        <f t="shared" si="16"/>
        <v>810855</v>
      </c>
      <c r="Y63" s="1">
        <f t="shared" si="16"/>
        <v>1009538</v>
      </c>
      <c r="Z63" s="1">
        <f t="shared" si="16"/>
        <v>617638</v>
      </c>
      <c r="AA63" s="1">
        <f t="shared" si="16"/>
        <v>363475</v>
      </c>
      <c r="AB63" s="1">
        <f t="shared" si="16"/>
        <v>638945</v>
      </c>
      <c r="AC63" s="1">
        <f t="shared" si="16"/>
        <v>211911</v>
      </c>
      <c r="AD63" s="1">
        <f t="shared" si="16"/>
        <v>10498385</v>
      </c>
      <c r="AE63" s="1">
        <f>SUM(AE55:AE58)</f>
        <v>3471270</v>
      </c>
      <c r="AF63" s="1">
        <f>SUM(AF55:AF58)</f>
        <v>7027115</v>
      </c>
      <c r="AG63" s="1"/>
    </row>
    <row r="64" spans="1:33" ht="12.75">
      <c r="A64" t="s">
        <v>72</v>
      </c>
      <c r="B64" s="1">
        <f>SUM(B44:B54)+SUM(B59:B60)</f>
        <v>463512</v>
      </c>
      <c r="C64" s="1">
        <f aca="true" t="shared" si="17" ref="C64:AD64">SUM(C44:C54)+SUM(C59:C60)</f>
        <v>0</v>
      </c>
      <c r="D64" s="1">
        <f t="shared" si="17"/>
        <v>0</v>
      </c>
      <c r="E64" s="1">
        <f t="shared" si="17"/>
        <v>1302413</v>
      </c>
      <c r="F64" s="1">
        <f t="shared" si="17"/>
        <v>986096</v>
      </c>
      <c r="G64" s="1">
        <f t="shared" si="17"/>
        <v>912508</v>
      </c>
      <c r="H64" s="1">
        <f t="shared" si="17"/>
        <v>1033427</v>
      </c>
      <c r="I64" s="1">
        <f t="shared" si="17"/>
        <v>1235665</v>
      </c>
      <c r="J64" s="1">
        <f t="shared" si="17"/>
        <v>1575382</v>
      </c>
      <c r="K64" s="1">
        <f t="shared" si="17"/>
        <v>1744668</v>
      </c>
      <c r="L64" s="1">
        <f t="shared" si="17"/>
        <v>1064428</v>
      </c>
      <c r="M64" s="1">
        <f t="shared" si="17"/>
        <v>516240</v>
      </c>
      <c r="N64" s="1">
        <f t="shared" si="17"/>
        <v>982759</v>
      </c>
      <c r="O64" s="1">
        <f t="shared" si="17"/>
        <v>316559</v>
      </c>
      <c r="P64" s="1">
        <f t="shared" si="17"/>
        <v>250415</v>
      </c>
      <c r="Q64" s="1">
        <f t="shared" si="17"/>
        <v>0</v>
      </c>
      <c r="R64" s="1">
        <f t="shared" si="17"/>
        <v>0</v>
      </c>
      <c r="S64" s="1">
        <f t="shared" si="17"/>
        <v>692071</v>
      </c>
      <c r="T64" s="1">
        <f t="shared" si="17"/>
        <v>527245</v>
      </c>
      <c r="U64" s="1">
        <f t="shared" si="17"/>
        <v>481686</v>
      </c>
      <c r="V64" s="1">
        <f t="shared" si="17"/>
        <v>521968</v>
      </c>
      <c r="W64" s="1">
        <f t="shared" si="17"/>
        <v>627822</v>
      </c>
      <c r="X64" s="1">
        <f t="shared" si="17"/>
        <v>882830</v>
      </c>
      <c r="Y64" s="1">
        <f t="shared" si="17"/>
        <v>937610</v>
      </c>
      <c r="Z64" s="1">
        <f t="shared" si="17"/>
        <v>562654</v>
      </c>
      <c r="AA64" s="1">
        <f t="shared" si="17"/>
        <v>257065</v>
      </c>
      <c r="AB64" s="1">
        <f t="shared" si="17"/>
        <v>554799</v>
      </c>
      <c r="AC64" s="1">
        <f t="shared" si="17"/>
        <v>146838</v>
      </c>
      <c r="AD64" s="1">
        <f t="shared" si="17"/>
        <v>18576660</v>
      </c>
      <c r="AE64" s="1">
        <f>SUM(AE44:AE54)+SUM(AE59:AE60)</f>
        <v>12133657</v>
      </c>
      <c r="AF64" s="1">
        <f>SUM(AF44:AF54)+SUM(AF59:AF60)</f>
        <v>6443003</v>
      </c>
      <c r="AG64" s="1"/>
    </row>
    <row r="66" spans="1:32" ht="12.75">
      <c r="A66" t="s">
        <v>74</v>
      </c>
      <c r="B66" s="2">
        <f>B63/B61</f>
        <v>0.2517627915386006</v>
      </c>
      <c r="C66" s="2" t="e">
        <f aca="true" t="shared" si="18" ref="C66:AD66">C63/C61</f>
        <v>#DIV/0!</v>
      </c>
      <c r="D66" s="2" t="e">
        <f t="shared" si="18"/>
        <v>#DIV/0!</v>
      </c>
      <c r="E66" s="2">
        <f t="shared" si="18"/>
        <v>0.22197039526544082</v>
      </c>
      <c r="F66" s="2">
        <f t="shared" si="18"/>
        <v>0.21728287072057734</v>
      </c>
      <c r="G66" s="2">
        <f t="shared" si="18"/>
        <v>0.19893813047405767</v>
      </c>
      <c r="H66" s="2">
        <f t="shared" si="18"/>
        <v>0.21680587312040972</v>
      </c>
      <c r="I66" s="2">
        <f t="shared" si="18"/>
        <v>0.19517219907823535</v>
      </c>
      <c r="J66" s="2">
        <f t="shared" si="18"/>
        <v>0.23659186758007905</v>
      </c>
      <c r="K66" s="2">
        <f t="shared" si="18"/>
        <v>0.22022247330820885</v>
      </c>
      <c r="L66" s="2">
        <f t="shared" si="18"/>
        <v>0.22397931249175262</v>
      </c>
      <c r="M66" s="2">
        <f t="shared" si="18"/>
        <v>0.2686503096166024</v>
      </c>
      <c r="N66" s="2">
        <f t="shared" si="18"/>
        <v>0.22544886511860315</v>
      </c>
      <c r="O66" s="2">
        <f t="shared" si="18"/>
        <v>0.2285540216159573</v>
      </c>
      <c r="P66" s="2">
        <f t="shared" si="18"/>
        <v>0.5489870827840094</v>
      </c>
      <c r="Q66" s="2" t="e">
        <f t="shared" si="18"/>
        <v>#DIV/0!</v>
      </c>
      <c r="R66" s="2" t="e">
        <f t="shared" si="18"/>
        <v>#DIV/0!</v>
      </c>
      <c r="S66" s="2">
        <f t="shared" si="18"/>
        <v>0.5261991169860044</v>
      </c>
      <c r="T66" s="2">
        <f t="shared" si="18"/>
        <v>0.5297527309830112</v>
      </c>
      <c r="U66" s="2">
        <f t="shared" si="18"/>
        <v>0.5008905895920696</v>
      </c>
      <c r="V66" s="2">
        <f t="shared" si="18"/>
        <v>0.5291439004610523</v>
      </c>
      <c r="W66" s="2">
        <f t="shared" si="18"/>
        <v>0.5037776546530478</v>
      </c>
      <c r="X66" s="2">
        <f t="shared" si="18"/>
        <v>0.478751952104435</v>
      </c>
      <c r="Y66" s="2">
        <f t="shared" si="18"/>
        <v>0.5184700906145809</v>
      </c>
      <c r="Z66" s="2">
        <f t="shared" si="18"/>
        <v>0.5232925411677788</v>
      </c>
      <c r="AA66" s="2">
        <f t="shared" si="18"/>
        <v>0.5857398394946337</v>
      </c>
      <c r="AB66" s="2">
        <f t="shared" si="18"/>
        <v>0.5352445750512673</v>
      </c>
      <c r="AC66" s="2">
        <f t="shared" si="18"/>
        <v>0.5906943294615455</v>
      </c>
      <c r="AD66" s="2">
        <f t="shared" si="18"/>
        <v>0.36107889084952405</v>
      </c>
      <c r="AE66" s="2">
        <f>AE63/AE61</f>
        <v>0.22244705149854274</v>
      </c>
      <c r="AF66" s="2">
        <f>AF63/AF61</f>
        <v>0.5216817699741012</v>
      </c>
    </row>
    <row r="67" spans="1:32" ht="12.75">
      <c r="A67" t="s">
        <v>75</v>
      </c>
      <c r="B67" s="2">
        <f>B64/B61</f>
        <v>0.7482372084613994</v>
      </c>
      <c r="C67" s="2" t="e">
        <f aca="true" t="shared" si="19" ref="C67:AD67">C64/C61</f>
        <v>#DIV/0!</v>
      </c>
      <c r="D67" s="2" t="e">
        <f t="shared" si="19"/>
        <v>#DIV/0!</v>
      </c>
      <c r="E67" s="2">
        <f t="shared" si="19"/>
        <v>0.7780296047345592</v>
      </c>
      <c r="F67" s="2">
        <f t="shared" si="19"/>
        <v>0.7827171292794226</v>
      </c>
      <c r="G67" s="2">
        <f t="shared" si="19"/>
        <v>0.8010618695259423</v>
      </c>
      <c r="H67" s="2">
        <f t="shared" si="19"/>
        <v>0.7831941268795902</v>
      </c>
      <c r="I67" s="2">
        <f t="shared" si="19"/>
        <v>0.8048278009217646</v>
      </c>
      <c r="J67" s="2">
        <f t="shared" si="19"/>
        <v>0.7634081324199209</v>
      </c>
      <c r="K67" s="2">
        <f t="shared" si="19"/>
        <v>0.7797775266917911</v>
      </c>
      <c r="L67" s="2">
        <f t="shared" si="19"/>
        <v>0.7760206875082474</v>
      </c>
      <c r="M67" s="2">
        <f t="shared" si="19"/>
        <v>0.7313496903833976</v>
      </c>
      <c r="N67" s="2">
        <f t="shared" si="19"/>
        <v>0.7745511348813968</v>
      </c>
      <c r="O67" s="2">
        <f t="shared" si="19"/>
        <v>0.7714459783840427</v>
      </c>
      <c r="P67" s="2">
        <f t="shared" si="19"/>
        <v>0.45101291721599057</v>
      </c>
      <c r="Q67" s="2" t="e">
        <f t="shared" si="19"/>
        <v>#DIV/0!</v>
      </c>
      <c r="R67" s="2" t="e">
        <f t="shared" si="19"/>
        <v>#DIV/0!</v>
      </c>
      <c r="S67" s="2">
        <f t="shared" si="19"/>
        <v>0.47380088301399553</v>
      </c>
      <c r="T67" s="2">
        <f t="shared" si="19"/>
        <v>0.4702472690169888</v>
      </c>
      <c r="U67" s="2">
        <f t="shared" si="19"/>
        <v>0.49910941040793044</v>
      </c>
      <c r="V67" s="2">
        <f t="shared" si="19"/>
        <v>0.4708560995389477</v>
      </c>
      <c r="W67" s="2">
        <f t="shared" si="19"/>
        <v>0.49622234534695225</v>
      </c>
      <c r="X67" s="2">
        <f t="shared" si="19"/>
        <v>0.521248047895565</v>
      </c>
      <c r="Y67" s="2">
        <f t="shared" si="19"/>
        <v>0.48152990938541906</v>
      </c>
      <c r="Z67" s="2">
        <f t="shared" si="19"/>
        <v>0.47670745883222115</v>
      </c>
      <c r="AA67" s="2">
        <f t="shared" si="19"/>
        <v>0.4142601605053663</v>
      </c>
      <c r="AB67" s="2">
        <f t="shared" si="19"/>
        <v>0.46475542494873273</v>
      </c>
      <c r="AC67" s="2">
        <f t="shared" si="19"/>
        <v>0.40930567053845446</v>
      </c>
      <c r="AD67" s="2">
        <f t="shared" si="19"/>
        <v>0.638921109150476</v>
      </c>
      <c r="AE67" s="2">
        <f>AE64/AE61</f>
        <v>0.7775529485014573</v>
      </c>
      <c r="AF67" s="2">
        <f>AF64/AF61</f>
        <v>0.4783182300258988</v>
      </c>
    </row>
    <row r="68" spans="1:32" ht="12.75">
      <c r="A68" t="s">
        <v>43</v>
      </c>
      <c r="B68" s="2">
        <f>B47/B61</f>
        <v>0.18563228039362553</v>
      </c>
      <c r="C68" s="2" t="e">
        <f aca="true" t="shared" si="20" ref="C68:AD68">C47/C61</f>
        <v>#DIV/0!</v>
      </c>
      <c r="D68" s="2" t="e">
        <f t="shared" si="20"/>
        <v>#DIV/0!</v>
      </c>
      <c r="E68" s="2">
        <f t="shared" si="20"/>
        <v>0.16201958316333023</v>
      </c>
      <c r="F68" s="2">
        <f t="shared" si="20"/>
        <v>0.18375631133233902</v>
      </c>
      <c r="G68" s="2">
        <f t="shared" si="20"/>
        <v>0.22724587248260283</v>
      </c>
      <c r="H68" s="2">
        <f t="shared" si="20"/>
        <v>0.19984191017375483</v>
      </c>
      <c r="I68" s="2">
        <f t="shared" si="20"/>
        <v>0.16197707833436245</v>
      </c>
      <c r="J68" s="2">
        <f t="shared" si="20"/>
        <v>0.06314689208317241</v>
      </c>
      <c r="K68" s="2">
        <f t="shared" si="20"/>
        <v>0.11724945829787538</v>
      </c>
      <c r="L68" s="2">
        <f t="shared" si="20"/>
        <v>0.16838710194809314</v>
      </c>
      <c r="M68" s="2">
        <f t="shared" si="20"/>
        <v>0.16629762011013313</v>
      </c>
      <c r="N68" s="2">
        <f t="shared" si="20"/>
        <v>0.1212662878868484</v>
      </c>
      <c r="O68" s="2">
        <f t="shared" si="20"/>
        <v>0.16600177899084917</v>
      </c>
      <c r="P68" s="2">
        <f t="shared" si="20"/>
        <v>0.04334975901791696</v>
      </c>
      <c r="Q68" s="2" t="e">
        <f t="shared" si="20"/>
        <v>#DIV/0!</v>
      </c>
      <c r="R68" s="2" t="e">
        <f t="shared" si="20"/>
        <v>#DIV/0!</v>
      </c>
      <c r="S68" s="2">
        <f t="shared" si="20"/>
        <v>0.0632479826163038</v>
      </c>
      <c r="T68" s="2">
        <f t="shared" si="20"/>
        <v>0.06717843611533275</v>
      </c>
      <c r="U68" s="2">
        <f t="shared" si="20"/>
        <v>0.07875008677938143</v>
      </c>
      <c r="V68" s="2">
        <f t="shared" si="20"/>
        <v>0.0690306535287957</v>
      </c>
      <c r="W68" s="2">
        <f t="shared" si="20"/>
        <v>0.05940785786944862</v>
      </c>
      <c r="X68" s="2">
        <f t="shared" si="20"/>
        <v>0.04284503907161013</v>
      </c>
      <c r="Y68" s="2">
        <f t="shared" si="20"/>
        <v>0.051130679332028174</v>
      </c>
      <c r="Z68" s="2">
        <f t="shared" si="20"/>
        <v>0.055613356694784004</v>
      </c>
      <c r="AA68" s="2">
        <f t="shared" si="20"/>
        <v>0.04614529280948851</v>
      </c>
      <c r="AB68" s="2">
        <f t="shared" si="20"/>
        <v>0.04365006232492059</v>
      </c>
      <c r="AC68" s="2">
        <f t="shared" si="20"/>
        <v>0.056278902519588905</v>
      </c>
      <c r="AD68" s="2">
        <f t="shared" si="20"/>
        <v>0.1069678138073389</v>
      </c>
      <c r="AE68" s="2">
        <f>AE47/AE61</f>
        <v>0.15071739842166515</v>
      </c>
      <c r="AF68" s="2">
        <f>AF47/AF61</f>
        <v>0.056284584886338786</v>
      </c>
    </row>
    <row r="69" spans="1:32" ht="12.75">
      <c r="A69" t="s">
        <v>45</v>
      </c>
      <c r="B69" s="2">
        <f>B50/B64</f>
        <v>0.20307780596834601</v>
      </c>
      <c r="C69" s="2" t="e">
        <f aca="true" t="shared" si="21" ref="C69:AD69">C50/C64</f>
        <v>#DIV/0!</v>
      </c>
      <c r="D69" s="2" t="e">
        <f t="shared" si="21"/>
        <v>#DIV/0!</v>
      </c>
      <c r="E69" s="2">
        <f t="shared" si="21"/>
        <v>0.20332336977594664</v>
      </c>
      <c r="F69" s="2">
        <f t="shared" si="21"/>
        <v>0.1978144115785887</v>
      </c>
      <c r="G69" s="2">
        <f t="shared" si="21"/>
        <v>0.20432040047868075</v>
      </c>
      <c r="H69" s="2">
        <f t="shared" si="21"/>
        <v>0.17800386481096392</v>
      </c>
      <c r="I69" s="2">
        <f t="shared" si="21"/>
        <v>0.16826971711588498</v>
      </c>
      <c r="J69" s="2">
        <f t="shared" si="21"/>
        <v>0.15050762291304584</v>
      </c>
      <c r="K69" s="2">
        <f t="shared" si="21"/>
        <v>0.17237205015510115</v>
      </c>
      <c r="L69" s="2">
        <f t="shared" si="21"/>
        <v>0.18116396787758307</v>
      </c>
      <c r="M69" s="2">
        <f t="shared" si="21"/>
        <v>0.21510344026034403</v>
      </c>
      <c r="N69" s="2">
        <f t="shared" si="21"/>
        <v>0.17360410843350202</v>
      </c>
      <c r="O69" s="2">
        <f t="shared" si="21"/>
        <v>0.19452613888722164</v>
      </c>
      <c r="P69" s="2">
        <f t="shared" si="21"/>
        <v>0.3615917576822475</v>
      </c>
      <c r="Q69" s="2" t="e">
        <f t="shared" si="21"/>
        <v>#DIV/0!</v>
      </c>
      <c r="R69" s="2" t="e">
        <f t="shared" si="21"/>
        <v>#DIV/0!</v>
      </c>
      <c r="S69" s="2">
        <f t="shared" si="21"/>
        <v>0.3415458818531625</v>
      </c>
      <c r="T69" s="2">
        <f t="shared" si="21"/>
        <v>0.33360581892668495</v>
      </c>
      <c r="U69" s="2">
        <f t="shared" si="21"/>
        <v>0.3171152991783029</v>
      </c>
      <c r="V69" s="2">
        <f t="shared" si="21"/>
        <v>0.29773089538055975</v>
      </c>
      <c r="W69" s="2">
        <f t="shared" si="21"/>
        <v>0.297818489954159</v>
      </c>
      <c r="X69" s="2">
        <f t="shared" si="21"/>
        <v>0.22061438782098478</v>
      </c>
      <c r="Y69" s="2">
        <f t="shared" si="21"/>
        <v>0.2834056804001664</v>
      </c>
      <c r="Z69" s="2">
        <f t="shared" si="21"/>
        <v>0.3004226398461577</v>
      </c>
      <c r="AA69" s="2">
        <f t="shared" si="21"/>
        <v>0.3560928169918114</v>
      </c>
      <c r="AB69" s="2">
        <f t="shared" si="21"/>
        <v>0.3117651617973356</v>
      </c>
      <c r="AC69" s="2">
        <f t="shared" si="21"/>
        <v>0.36958416758604723</v>
      </c>
      <c r="AD69" s="2">
        <f t="shared" si="21"/>
        <v>0.2235322173092472</v>
      </c>
      <c r="AE69" s="2">
        <f>AE50/AE64</f>
        <v>0.18182786937194614</v>
      </c>
      <c r="AF69" s="2">
        <f>AF50/AF64</f>
        <v>0.3020710994547108</v>
      </c>
    </row>
    <row r="70" spans="1:32" ht="12.75">
      <c r="A70" t="s">
        <v>49</v>
      </c>
      <c r="B70" s="2">
        <f>B49/B61</f>
        <v>0.13042074540899345</v>
      </c>
      <c r="C70" s="2" t="e">
        <f aca="true" t="shared" si="22" ref="C70:AD70">C49/C61</f>
        <v>#DIV/0!</v>
      </c>
      <c r="D70" s="2" t="e">
        <f t="shared" si="22"/>
        <v>#DIV/0!</v>
      </c>
      <c r="E70" s="2">
        <f t="shared" si="22"/>
        <v>0.12485924340004624</v>
      </c>
      <c r="F70" s="2">
        <f t="shared" si="22"/>
        <v>0.12174590839926118</v>
      </c>
      <c r="G70" s="2">
        <f t="shared" si="22"/>
        <v>0.11416063059037523</v>
      </c>
      <c r="H70" s="2">
        <f t="shared" si="22"/>
        <v>0.12863252300297914</v>
      </c>
      <c r="I70" s="2">
        <f t="shared" si="22"/>
        <v>0.13243397450427144</v>
      </c>
      <c r="J70" s="2">
        <f t="shared" si="22"/>
        <v>0.09634442825388626</v>
      </c>
      <c r="K70" s="2">
        <f t="shared" si="22"/>
        <v>0.13231208478442757</v>
      </c>
      <c r="L70" s="2">
        <f t="shared" si="22"/>
        <v>0.12205527799021469</v>
      </c>
      <c r="M70" s="2">
        <f t="shared" si="22"/>
        <v>0.12610908761207754</v>
      </c>
      <c r="N70" s="2">
        <f t="shared" si="22"/>
        <v>0.14108168986555128</v>
      </c>
      <c r="O70" s="2">
        <f t="shared" si="22"/>
        <v>0.14554094725170283</v>
      </c>
      <c r="P70" s="2">
        <f t="shared" si="22"/>
        <v>0.014359866577333995</v>
      </c>
      <c r="Q70" s="2" t="e">
        <f t="shared" si="22"/>
        <v>#DIV/0!</v>
      </c>
      <c r="R70" s="2" t="e">
        <f t="shared" si="22"/>
        <v>#DIV/0!</v>
      </c>
      <c r="S70" s="2">
        <f t="shared" si="22"/>
        <v>0.011617199946052486</v>
      </c>
      <c r="T70" s="2">
        <f t="shared" si="22"/>
        <v>0.01579189588372541</v>
      </c>
      <c r="U70" s="2">
        <f t="shared" si="22"/>
        <v>0.023606064091365477</v>
      </c>
      <c r="V70" s="2">
        <f t="shared" si="22"/>
        <v>0.015798100403138872</v>
      </c>
      <c r="W70" s="2">
        <f t="shared" si="22"/>
        <v>0.021239279388366925</v>
      </c>
      <c r="X70" s="2">
        <f t="shared" si="22"/>
        <v>0.014727650064799534</v>
      </c>
      <c r="Y70" s="2">
        <f t="shared" si="22"/>
        <v>0.019532156774934417</v>
      </c>
      <c r="Z70" s="2">
        <f t="shared" si="22"/>
        <v>0.014100747950507163</v>
      </c>
      <c r="AA70" s="2">
        <f t="shared" si="22"/>
        <v>0.016901408450704224</v>
      </c>
      <c r="AB70" s="2">
        <f t="shared" si="22"/>
        <v>0.015323218378479808</v>
      </c>
      <c r="AC70" s="2">
        <f t="shared" si="22"/>
        <v>0.0037547142988551886</v>
      </c>
      <c r="AD70" s="2">
        <f t="shared" si="22"/>
        <v>0.07414819134415786</v>
      </c>
      <c r="AE70" s="2">
        <f>AE49/AE61</f>
        <v>0.12408266953123202</v>
      </c>
      <c r="AF70" s="2">
        <f>AF49/AF61</f>
        <v>0.0162998572098626</v>
      </c>
    </row>
    <row r="71" spans="1:32" ht="12.75">
      <c r="A71" t="s">
        <v>54</v>
      </c>
      <c r="B71" s="2">
        <f>B51/B61</f>
        <v>0.04210036934679856</v>
      </c>
      <c r="C71" s="2" t="e">
        <f aca="true" t="shared" si="23" ref="C71:AD71">C51/C61</f>
        <v>#DIV/0!</v>
      </c>
      <c r="D71" s="2" t="e">
        <f t="shared" si="23"/>
        <v>#DIV/0!</v>
      </c>
      <c r="E71" s="2">
        <f t="shared" si="23"/>
        <v>0.047263751434447894</v>
      </c>
      <c r="F71" s="2">
        <f t="shared" si="23"/>
        <v>0.0445692577690606</v>
      </c>
      <c r="G71" s="2">
        <f t="shared" si="23"/>
        <v>0.03646401661629166</v>
      </c>
      <c r="H71" s="2">
        <f t="shared" si="23"/>
        <v>0.03508214835434251</v>
      </c>
      <c r="I71" s="2">
        <f t="shared" si="23"/>
        <v>0.03465736043915389</v>
      </c>
      <c r="J71" s="2">
        <f t="shared" si="23"/>
        <v>0.05874345869412784</v>
      </c>
      <c r="K71" s="2">
        <f t="shared" si="23"/>
        <v>0.03874600427640753</v>
      </c>
      <c r="L71" s="2">
        <f t="shared" si="23"/>
        <v>0.045124518007157804</v>
      </c>
      <c r="M71" s="2">
        <f t="shared" si="23"/>
        <v>0.03419170304006528</v>
      </c>
      <c r="N71" s="2">
        <f t="shared" si="23"/>
        <v>0.05301971688454782</v>
      </c>
      <c r="O71" s="2">
        <f t="shared" si="23"/>
        <v>0.04177216732261877</v>
      </c>
      <c r="P71" s="2">
        <f t="shared" si="23"/>
        <v>0.05705223799952452</v>
      </c>
      <c r="Q71" s="2" t="e">
        <f t="shared" si="23"/>
        <v>#DIV/0!</v>
      </c>
      <c r="R71" s="2" t="e">
        <f t="shared" si="23"/>
        <v>#DIV/0!</v>
      </c>
      <c r="S71" s="2">
        <f t="shared" si="23"/>
        <v>0.060253484851907915</v>
      </c>
      <c r="T71" s="2">
        <f t="shared" si="23"/>
        <v>0.052867086214154736</v>
      </c>
      <c r="U71" s="2">
        <f t="shared" si="23"/>
        <v>0.05885973447063541</v>
      </c>
      <c r="V71" s="2">
        <f t="shared" si="23"/>
        <v>0.05863870945044477</v>
      </c>
      <c r="W71" s="2">
        <f t="shared" si="23"/>
        <v>0.05813691557797444</v>
      </c>
      <c r="X71" s="2">
        <f t="shared" si="23"/>
        <v>0.0504397216719756</v>
      </c>
      <c r="Y71" s="2">
        <f t="shared" si="23"/>
        <v>0.05646566157272072</v>
      </c>
      <c r="Z71" s="2">
        <f t="shared" si="23"/>
        <v>0.08372928055091453</v>
      </c>
      <c r="AA71" s="2">
        <f t="shared" si="23"/>
        <v>0.05655396912366648</v>
      </c>
      <c r="AB71" s="2">
        <f t="shared" si="23"/>
        <v>0.06944034901955529</v>
      </c>
      <c r="AC71" s="2">
        <f t="shared" si="23"/>
        <v>0.04997365846315948</v>
      </c>
      <c r="AD71" s="2">
        <f t="shared" si="23"/>
        <v>0.051081193511480376</v>
      </c>
      <c r="AE71" s="2">
        <f>AE51/AE61</f>
        <v>0.04362365809208848</v>
      </c>
      <c r="AF71" s="2">
        <f>AF51/AF61</f>
        <v>0.059720634963999576</v>
      </c>
    </row>
    <row r="72" spans="1:32" ht="12.75">
      <c r="A72" t="s">
        <v>57</v>
      </c>
      <c r="B72" s="2">
        <f>B56/B61</f>
        <v>0.061428119430741016</v>
      </c>
      <c r="C72" s="2" t="e">
        <f aca="true" t="shared" si="24" ref="C72:AD72">C56/C61</f>
        <v>#DIV/0!</v>
      </c>
      <c r="D72" s="2" t="e">
        <f t="shared" si="24"/>
        <v>#DIV/0!</v>
      </c>
      <c r="E72" s="2">
        <f t="shared" si="24"/>
        <v>0.052063663500775695</v>
      </c>
      <c r="F72" s="2">
        <f t="shared" si="24"/>
        <v>0.05127409339462168</v>
      </c>
      <c r="G72" s="2">
        <f t="shared" si="24"/>
        <v>0.054710509751800286</v>
      </c>
      <c r="H72" s="2">
        <f t="shared" si="24"/>
        <v>0.05443564736116553</v>
      </c>
      <c r="I72" s="2">
        <f t="shared" si="24"/>
        <v>0.048406972896784764</v>
      </c>
      <c r="J72" s="2">
        <f t="shared" si="24"/>
        <v>0.054391391425831444</v>
      </c>
      <c r="K72" s="2">
        <f t="shared" si="24"/>
        <v>0.057922795826569506</v>
      </c>
      <c r="L72" s="2">
        <f t="shared" si="24"/>
        <v>0.04697557465503201</v>
      </c>
      <c r="M72" s="2">
        <f t="shared" si="24"/>
        <v>0.07399064704273998</v>
      </c>
      <c r="N72" s="2">
        <f t="shared" si="24"/>
        <v>0.04280779406862015</v>
      </c>
      <c r="O72" s="2">
        <f t="shared" si="24"/>
        <v>0.05505367434719565</v>
      </c>
      <c r="P72" s="2">
        <f t="shared" si="24"/>
        <v>0.15483188888168464</v>
      </c>
      <c r="Q72" s="2" t="e">
        <f t="shared" si="24"/>
        <v>#DIV/0!</v>
      </c>
      <c r="R72" s="2" t="e">
        <f t="shared" si="24"/>
        <v>#DIV/0!</v>
      </c>
      <c r="S72" s="2">
        <f t="shared" si="24"/>
        <v>0.14774224863916027</v>
      </c>
      <c r="T72" s="2">
        <f t="shared" si="24"/>
        <v>0.15865388045750656</v>
      </c>
      <c r="U72" s="2">
        <f t="shared" si="24"/>
        <v>0.15508589345460688</v>
      </c>
      <c r="V72" s="2">
        <f t="shared" si="24"/>
        <v>0.17061280897315503</v>
      </c>
      <c r="W72" s="2">
        <f t="shared" si="24"/>
        <v>0.17552045007797168</v>
      </c>
      <c r="X72" s="2">
        <f t="shared" si="24"/>
        <v>0.14653492237340474</v>
      </c>
      <c r="Y72" s="2">
        <f t="shared" si="24"/>
        <v>0.1698268441844174</v>
      </c>
      <c r="Z72" s="2">
        <f t="shared" si="24"/>
        <v>0.17517868459669303</v>
      </c>
      <c r="AA72" s="2">
        <f t="shared" si="24"/>
        <v>0.17369710252360848</v>
      </c>
      <c r="AB72" s="2">
        <f t="shared" si="24"/>
        <v>0.1379022638019542</v>
      </c>
      <c r="AC72" s="2">
        <f t="shared" si="24"/>
        <v>0.15625966901649901</v>
      </c>
      <c r="AD72" s="2">
        <f t="shared" si="24"/>
        <v>0.10277879191588525</v>
      </c>
      <c r="AE72" s="2">
        <f>AE56/AE61</f>
        <v>0.05342421659518177</v>
      </c>
      <c r="AF72" s="2">
        <f>AF56/AF61</f>
        <v>0.15995531739217134</v>
      </c>
    </row>
    <row r="73" spans="1:32" ht="12.75">
      <c r="A73" t="s">
        <v>58</v>
      </c>
      <c r="B73" s="2">
        <f>B57/B61</f>
        <v>0.07093944520494873</v>
      </c>
      <c r="C73" s="2" t="e">
        <f aca="true" t="shared" si="25" ref="C73:AD73">C57/C61</f>
        <v>#DIV/0!</v>
      </c>
      <c r="D73" s="2" t="e">
        <f t="shared" si="25"/>
        <v>#DIV/0!</v>
      </c>
      <c r="E73" s="2">
        <f t="shared" si="25"/>
        <v>0.062499215944668694</v>
      </c>
      <c r="F73" s="2">
        <f t="shared" si="25"/>
        <v>0.05201228412881984</v>
      </c>
      <c r="G73" s="2">
        <f t="shared" si="25"/>
        <v>0.038854452065316916</v>
      </c>
      <c r="H73" s="2">
        <f t="shared" si="25"/>
        <v>0.05069408709188232</v>
      </c>
      <c r="I73" s="2">
        <f t="shared" si="25"/>
        <v>0.04562969447332015</v>
      </c>
      <c r="J73" s="2">
        <f t="shared" si="25"/>
        <v>0.05065523302046843</v>
      </c>
      <c r="K73" s="2">
        <f t="shared" si="25"/>
        <v>0.04616714460407474</v>
      </c>
      <c r="L73" s="2">
        <f t="shared" si="25"/>
        <v>0.04407249959720016</v>
      </c>
      <c r="M73" s="2">
        <f t="shared" si="25"/>
        <v>0.06082397258430341</v>
      </c>
      <c r="N73" s="2">
        <f t="shared" si="25"/>
        <v>0.0678564419759917</v>
      </c>
      <c r="O73" s="2">
        <f t="shared" si="25"/>
        <v>0.0370980516394741</v>
      </c>
      <c r="P73" s="2">
        <f t="shared" si="25"/>
        <v>0.24898240002305358</v>
      </c>
      <c r="Q73" s="2" t="e">
        <f t="shared" si="25"/>
        <v>#DIV/0!</v>
      </c>
      <c r="R73" s="2" t="e">
        <f t="shared" si="25"/>
        <v>#DIV/0!</v>
      </c>
      <c r="S73" s="2">
        <f t="shared" si="25"/>
        <v>0.24312734009320322</v>
      </c>
      <c r="T73" s="2">
        <f t="shared" si="25"/>
        <v>0.2313433368295624</v>
      </c>
      <c r="U73" s="2">
        <f t="shared" si="25"/>
        <v>0.22764796273097562</v>
      </c>
      <c r="V73" s="2">
        <f t="shared" si="25"/>
        <v>0.23499595417802158</v>
      </c>
      <c r="W73" s="2">
        <f t="shared" si="25"/>
        <v>0.19675103520936957</v>
      </c>
      <c r="X73" s="2">
        <f t="shared" si="25"/>
        <v>0.1749794088038803</v>
      </c>
      <c r="Y73" s="2">
        <f t="shared" si="25"/>
        <v>0.21699275042266947</v>
      </c>
      <c r="Z73" s="2">
        <f t="shared" si="25"/>
        <v>0.23013118787554265</v>
      </c>
      <c r="AA73" s="2">
        <f t="shared" si="25"/>
        <v>0.26321429722499756</v>
      </c>
      <c r="AB73" s="2">
        <f t="shared" si="25"/>
        <v>0.2577788872656114</v>
      </c>
      <c r="AC73" s="2">
        <f t="shared" si="25"/>
        <v>0.2524355468586672</v>
      </c>
      <c r="AD73" s="2">
        <f t="shared" si="25"/>
        <v>0.13213547906804615</v>
      </c>
      <c r="AE73" s="2">
        <f>AE57/AE61</f>
        <v>0.05176794482921964</v>
      </c>
      <c r="AF73" s="2">
        <f>AF57/AF61</f>
        <v>0.22524004615252813</v>
      </c>
    </row>
    <row r="74" ht="12.75">
      <c r="E74" s="1"/>
    </row>
    <row r="75" spans="1:32" ht="12.75">
      <c r="A75" t="s">
        <v>76</v>
      </c>
      <c r="B75" s="2">
        <f aca="true" t="shared" si="26" ref="B75:B82">B66-B31</f>
        <v>0.05636324679198504</v>
      </c>
      <c r="C75" s="2" t="e">
        <f aca="true" t="shared" si="27" ref="C75:AD75">C66-C31</f>
        <v>#DIV/0!</v>
      </c>
      <c r="D75" s="2" t="e">
        <f t="shared" si="27"/>
        <v>#DIV/0!</v>
      </c>
      <c r="E75" s="2">
        <f t="shared" si="27"/>
        <v>0.0345656358123691</v>
      </c>
      <c r="F75" s="2">
        <f t="shared" si="27"/>
        <v>0.03899603109947125</v>
      </c>
      <c r="G75" s="2">
        <f t="shared" si="27"/>
        <v>0.042715778059201986</v>
      </c>
      <c r="H75" s="2">
        <f t="shared" si="27"/>
        <v>0.06413836762268266</v>
      </c>
      <c r="I75" s="2">
        <f t="shared" si="27"/>
        <v>0.030518453262027734</v>
      </c>
      <c r="J75" s="2">
        <f t="shared" si="27"/>
        <v>0.032119428215184015</v>
      </c>
      <c r="K75" s="2">
        <f t="shared" si="27"/>
        <v>0.025937835044415603</v>
      </c>
      <c r="L75" s="2">
        <f t="shared" si="27"/>
        <v>0.0252158348923191</v>
      </c>
      <c r="M75" s="2">
        <f t="shared" si="27"/>
        <v>0.04860881627388261</v>
      </c>
      <c r="N75" s="2">
        <f t="shared" si="27"/>
        <v>0.030304636731285722</v>
      </c>
      <c r="O75" s="2">
        <f t="shared" si="27"/>
        <v>0.012316974429179894</v>
      </c>
      <c r="P75" s="2">
        <f t="shared" si="27"/>
        <v>0.06443542644821026</v>
      </c>
      <c r="Q75" s="2" t="e">
        <f t="shared" si="27"/>
        <v>#DIV/0!</v>
      </c>
      <c r="R75" s="2" t="e">
        <f t="shared" si="27"/>
        <v>#DIV/0!</v>
      </c>
      <c r="S75" s="2">
        <f t="shared" si="27"/>
        <v>0.05862033609923872</v>
      </c>
      <c r="T75" s="2">
        <f t="shared" si="27"/>
        <v>0.08340983962892623</v>
      </c>
      <c r="U75" s="2">
        <f t="shared" si="27"/>
        <v>0.08878345454425418</v>
      </c>
      <c r="V75" s="2">
        <f t="shared" si="27"/>
        <v>0.0900787229951105</v>
      </c>
      <c r="W75" s="2">
        <f t="shared" si="27"/>
        <v>0.07581890064135549</v>
      </c>
      <c r="X75" s="2">
        <f t="shared" si="27"/>
        <v>0.046868183794139984</v>
      </c>
      <c r="Y75" s="2">
        <f t="shared" si="27"/>
        <v>0.10230100804084652</v>
      </c>
      <c r="Z75" s="2">
        <f t="shared" si="27"/>
        <v>0.07539203260119115</v>
      </c>
      <c r="AA75" s="2">
        <f t="shared" si="27"/>
        <v>0.0954783764251218</v>
      </c>
      <c r="AB75" s="2">
        <f t="shared" si="27"/>
        <v>0.05798449795880617</v>
      </c>
      <c r="AC75" s="2">
        <f t="shared" si="27"/>
        <v>0.06155031878202877</v>
      </c>
      <c r="AD75" s="9">
        <f t="shared" si="27"/>
        <v>0.055899492764213576</v>
      </c>
      <c r="AE75" s="9">
        <f aca="true" t="shared" si="28" ref="AE75:AF82">AE66-AE31</f>
        <v>0.036048140147118324</v>
      </c>
      <c r="AF75" s="9">
        <f t="shared" si="28"/>
        <v>0.07564520928380947</v>
      </c>
    </row>
    <row r="76" spans="1:32" ht="12.75">
      <c r="A76" t="s">
        <v>77</v>
      </c>
      <c r="B76" s="3">
        <f t="shared" si="26"/>
        <v>-0.05636324679198501</v>
      </c>
      <c r="C76" s="3" t="e">
        <f aca="true" t="shared" si="29" ref="C76:AD76">C67-C32</f>
        <v>#DIV/0!</v>
      </c>
      <c r="D76" s="3" t="e">
        <f t="shared" si="29"/>
        <v>#DIV/0!</v>
      </c>
      <c r="E76" s="3">
        <f t="shared" si="29"/>
        <v>-0.034565635812369044</v>
      </c>
      <c r="F76" s="3">
        <f t="shared" si="29"/>
        <v>-0.03899603109947136</v>
      </c>
      <c r="G76" s="3">
        <f t="shared" si="29"/>
        <v>-0.042715778059202014</v>
      </c>
      <c r="H76" s="3">
        <f t="shared" si="29"/>
        <v>-0.06413836762268277</v>
      </c>
      <c r="I76" s="3">
        <f t="shared" si="29"/>
        <v>-0.030518453262027734</v>
      </c>
      <c r="J76" s="3">
        <f t="shared" si="29"/>
        <v>-0.0321194282151841</v>
      </c>
      <c r="K76" s="3">
        <f t="shared" si="29"/>
        <v>-0.025937835044415603</v>
      </c>
      <c r="L76" s="3">
        <f t="shared" si="29"/>
        <v>-0.025215834892319045</v>
      </c>
      <c r="M76" s="3">
        <f t="shared" si="29"/>
        <v>-0.04860881627388258</v>
      </c>
      <c r="N76" s="3">
        <f t="shared" si="29"/>
        <v>-0.030304636731285806</v>
      </c>
      <c r="O76" s="3">
        <f t="shared" si="29"/>
        <v>-0.012316974429179894</v>
      </c>
      <c r="P76" s="3">
        <f t="shared" si="29"/>
        <v>-0.06443542644821032</v>
      </c>
      <c r="Q76" s="3" t="e">
        <f t="shared" si="29"/>
        <v>#DIV/0!</v>
      </c>
      <c r="R76" s="3" t="e">
        <f t="shared" si="29"/>
        <v>#DIV/0!</v>
      </c>
      <c r="S76" s="3">
        <f t="shared" si="29"/>
        <v>-0.058620336099238834</v>
      </c>
      <c r="T76" s="3">
        <f t="shared" si="29"/>
        <v>-0.08340983962892617</v>
      </c>
      <c r="U76" s="3">
        <f t="shared" si="29"/>
        <v>-0.08878345454425418</v>
      </c>
      <c r="V76" s="3">
        <f t="shared" si="29"/>
        <v>-0.09007872299511044</v>
      </c>
      <c r="W76" s="3">
        <f t="shared" si="29"/>
        <v>-0.07581890064135538</v>
      </c>
      <c r="X76" s="3">
        <f t="shared" si="29"/>
        <v>-0.04686818379413993</v>
      </c>
      <c r="Y76" s="3">
        <f t="shared" si="29"/>
        <v>-0.10230100804084652</v>
      </c>
      <c r="Z76" s="3">
        <f t="shared" si="29"/>
        <v>-0.07539203260119115</v>
      </c>
      <c r="AA76" s="3">
        <f t="shared" si="29"/>
        <v>-0.0954783764251218</v>
      </c>
      <c r="AB76" s="3">
        <f t="shared" si="29"/>
        <v>-0.05798449795880606</v>
      </c>
      <c r="AC76" s="3">
        <f t="shared" si="29"/>
        <v>-0.06155031878202871</v>
      </c>
      <c r="AD76" s="3">
        <f t="shared" si="29"/>
        <v>-0.055899492764213576</v>
      </c>
      <c r="AE76" s="3">
        <f t="shared" si="28"/>
        <v>-0.036048140147118324</v>
      </c>
      <c r="AF76" s="3">
        <f t="shared" si="28"/>
        <v>-0.07564520928380947</v>
      </c>
    </row>
    <row r="77" spans="1:32" ht="12.75">
      <c r="A77" t="s">
        <v>47</v>
      </c>
      <c r="B77" s="3">
        <f t="shared" si="26"/>
        <v>-0.10075369877445187</v>
      </c>
      <c r="C77" s="3" t="e">
        <f aca="true" t="shared" si="30" ref="C77:AD77">C68-C33</f>
        <v>#DIV/0!</v>
      </c>
      <c r="D77" s="3" t="e">
        <f t="shared" si="30"/>
        <v>#DIV/0!</v>
      </c>
      <c r="E77" s="3">
        <f t="shared" si="30"/>
        <v>-0.10976411195968352</v>
      </c>
      <c r="F77" s="3">
        <f t="shared" si="30"/>
        <v>-0.09628584224339096</v>
      </c>
      <c r="G77" s="3">
        <f t="shared" si="30"/>
        <v>-0.07893652618202165</v>
      </c>
      <c r="H77" s="3">
        <f t="shared" si="30"/>
        <v>-0.12138367200201941</v>
      </c>
      <c r="I77" s="3">
        <f t="shared" si="30"/>
        <v>-0.05217364464431801</v>
      </c>
      <c r="J77" s="3">
        <f t="shared" si="30"/>
        <v>-0.029954303755088438</v>
      </c>
      <c r="K77" s="3">
        <f t="shared" si="30"/>
        <v>-0.06702921322990398</v>
      </c>
      <c r="L77" s="3">
        <f t="shared" si="30"/>
        <v>-0.05117292612798438</v>
      </c>
      <c r="M77" s="3">
        <f t="shared" si="30"/>
        <v>-0.07084980952494321</v>
      </c>
      <c r="N77" s="3">
        <f t="shared" si="30"/>
        <v>-0.07832569496780128</v>
      </c>
      <c r="O77" s="3">
        <f t="shared" si="30"/>
        <v>-0.04130551506817906</v>
      </c>
      <c r="P77" s="3">
        <f t="shared" si="30"/>
        <v>-0.04538180228189401</v>
      </c>
      <c r="Q77" s="3" t="e">
        <f t="shared" si="30"/>
        <v>#DIV/0!</v>
      </c>
      <c r="R77" s="3" t="e">
        <f t="shared" si="30"/>
        <v>#DIV/0!</v>
      </c>
      <c r="S77" s="3">
        <f t="shared" si="30"/>
        <v>-0.042511047350584225</v>
      </c>
      <c r="T77" s="3">
        <f t="shared" si="30"/>
        <v>-0.04413654917262323</v>
      </c>
      <c r="U77" s="3">
        <f t="shared" si="30"/>
        <v>-0.05275564080450189</v>
      </c>
      <c r="V77" s="3">
        <f t="shared" si="30"/>
        <v>-0.05435707313941904</v>
      </c>
      <c r="W77" s="3">
        <f t="shared" si="30"/>
        <v>-0.03351225985888413</v>
      </c>
      <c r="X77" s="3">
        <f t="shared" si="30"/>
        <v>-0.022412465570436503</v>
      </c>
      <c r="Y77" s="3">
        <f t="shared" si="30"/>
        <v>-0.03578664277860719</v>
      </c>
      <c r="Z77" s="3">
        <f t="shared" si="30"/>
        <v>-0.03811900349891963</v>
      </c>
      <c r="AA77" s="3">
        <f t="shared" si="30"/>
        <v>-0.049599646307314976</v>
      </c>
      <c r="AB77" s="3">
        <f t="shared" si="30"/>
        <v>-0.04749335517537582</v>
      </c>
      <c r="AC77" s="3">
        <f t="shared" si="30"/>
        <v>-0.0353695850915204</v>
      </c>
      <c r="AD77" s="3">
        <f t="shared" si="30"/>
        <v>-0.059595264173731385</v>
      </c>
      <c r="AE77" s="3">
        <f t="shared" si="28"/>
        <v>-0.07466947058550877</v>
      </c>
      <c r="AF77" s="3">
        <f t="shared" si="28"/>
        <v>-0.040521645607074754</v>
      </c>
    </row>
    <row r="78" spans="1:32" ht="12.75">
      <c r="A78" t="s">
        <v>46</v>
      </c>
      <c r="B78" s="3">
        <f t="shared" si="26"/>
        <v>0.07050045022307261</v>
      </c>
      <c r="C78" s="3" t="e">
        <f aca="true" t="shared" si="31" ref="C78:AD78">C69-C34</f>
        <v>#DIV/0!</v>
      </c>
      <c r="D78" s="3" t="e">
        <f t="shared" si="31"/>
        <v>#DIV/0!</v>
      </c>
      <c r="E78" s="3">
        <f t="shared" si="31"/>
        <v>0.054361518394155206</v>
      </c>
      <c r="F78" s="3">
        <f t="shared" si="31"/>
        <v>0.050430700110863036</v>
      </c>
      <c r="G78" s="3">
        <f t="shared" si="31"/>
        <v>0.06398114439290911</v>
      </c>
      <c r="H78" s="3">
        <f t="shared" si="31"/>
        <v>0.03206165325130628</v>
      </c>
      <c r="I78" s="3">
        <f t="shared" si="31"/>
        <v>0.029250297130180042</v>
      </c>
      <c r="J78" s="3">
        <f t="shared" si="31"/>
        <v>0.013399280222772647</v>
      </c>
      <c r="K78" s="3">
        <f t="shared" si="31"/>
        <v>0.02988548665473703</v>
      </c>
      <c r="L78" s="3">
        <f t="shared" si="31"/>
        <v>0.029803607712218683</v>
      </c>
      <c r="M78" s="3">
        <f t="shared" si="31"/>
        <v>0.08936160879610033</v>
      </c>
      <c r="N78" s="3">
        <f t="shared" si="31"/>
        <v>0.05664079162009515</v>
      </c>
      <c r="O78" s="3">
        <f t="shared" si="31"/>
        <v>0.05453584457646832</v>
      </c>
      <c r="P78" s="3">
        <f t="shared" si="31"/>
        <v>0.17360993361472318</v>
      </c>
      <c r="Q78" s="3" t="e">
        <f t="shared" si="31"/>
        <v>#DIV/0!</v>
      </c>
      <c r="R78" s="3" t="e">
        <f t="shared" si="31"/>
        <v>#DIV/0!</v>
      </c>
      <c r="S78" s="3">
        <f t="shared" si="31"/>
        <v>0.16767871254873082</v>
      </c>
      <c r="T78" s="3">
        <f t="shared" si="31"/>
        <v>0.15324873856043025</v>
      </c>
      <c r="U78" s="3">
        <f t="shared" si="31"/>
        <v>0.13759671074770996</v>
      </c>
      <c r="V78" s="3">
        <f t="shared" si="31"/>
        <v>0.12006670347448622</v>
      </c>
      <c r="W78" s="3">
        <f t="shared" si="31"/>
        <v>0.12562149953457724</v>
      </c>
      <c r="X78" s="3">
        <f t="shared" si="31"/>
        <v>0.07276133438587026</v>
      </c>
      <c r="Y78" s="3">
        <f t="shared" si="31"/>
        <v>0.1164398394328705</v>
      </c>
      <c r="Z78" s="3">
        <f t="shared" si="31"/>
        <v>0.13159095657087724</v>
      </c>
      <c r="AA78" s="3">
        <f t="shared" si="31"/>
        <v>0.19133189321805896</v>
      </c>
      <c r="AB78" s="3">
        <f t="shared" si="31"/>
        <v>0.16042572779972314</v>
      </c>
      <c r="AC78" s="3">
        <f t="shared" si="31"/>
        <v>0.2056926558483466</v>
      </c>
      <c r="AD78" s="3">
        <f t="shared" si="31"/>
        <v>0.07050349696612324</v>
      </c>
      <c r="AE78" s="3">
        <f t="shared" si="28"/>
        <v>0.041649687697143556</v>
      </c>
      <c r="AF78" s="3">
        <f t="shared" si="28"/>
        <v>0.13380342476363372</v>
      </c>
    </row>
    <row r="79" spans="1:32" ht="12.75">
      <c r="A79" t="s">
        <v>50</v>
      </c>
      <c r="B79" s="3">
        <f t="shared" si="26"/>
        <v>0.012034030056953415</v>
      </c>
      <c r="C79" s="3" t="e">
        <f aca="true" t="shared" si="32" ref="C79:AD79">C70-C35</f>
        <v>#DIV/0!</v>
      </c>
      <c r="D79" s="3" t="e">
        <f t="shared" si="32"/>
        <v>#DIV/0!</v>
      </c>
      <c r="E79" s="3">
        <f t="shared" si="32"/>
        <v>0.010410342295453914</v>
      </c>
      <c r="F79" s="3">
        <f t="shared" si="32"/>
        <v>0.006504705313424133</v>
      </c>
      <c r="G79" s="3">
        <f t="shared" si="32"/>
        <v>0.009042632633164474</v>
      </c>
      <c r="H79" s="3">
        <f t="shared" si="32"/>
        <v>0.01809771896295463</v>
      </c>
      <c r="I79" s="3">
        <f t="shared" si="32"/>
        <v>0.004195294073428946</v>
      </c>
      <c r="J79" s="3">
        <f t="shared" si="32"/>
        <v>-0.002520357916912408</v>
      </c>
      <c r="K79" s="3">
        <f t="shared" si="32"/>
        <v>0.013519135061551835</v>
      </c>
      <c r="L79" s="3">
        <f t="shared" si="32"/>
        <v>0.002888871573532306</v>
      </c>
      <c r="M79" s="3">
        <f t="shared" si="32"/>
        <v>-0.006657677145129742</v>
      </c>
      <c r="N79" s="3">
        <f t="shared" si="32"/>
        <v>0.004564554903452284</v>
      </c>
      <c r="O79" s="3">
        <f t="shared" si="32"/>
        <v>-0.02264774795591848</v>
      </c>
      <c r="P79" s="3">
        <f t="shared" si="32"/>
        <v>0.00018040122470571948</v>
      </c>
      <c r="Q79" s="3" t="e">
        <f t="shared" si="32"/>
        <v>#DIV/0!</v>
      </c>
      <c r="R79" s="3" t="e">
        <f t="shared" si="32"/>
        <v>#DIV/0!</v>
      </c>
      <c r="S79" s="3">
        <f t="shared" si="32"/>
        <v>-0.0027476962946358964</v>
      </c>
      <c r="T79" s="3">
        <f t="shared" si="32"/>
        <v>0.002973359559494848</v>
      </c>
      <c r="U79" s="3">
        <f t="shared" si="32"/>
        <v>0.008781729334503309</v>
      </c>
      <c r="V79" s="3">
        <f t="shared" si="32"/>
        <v>0.0009495368442563046</v>
      </c>
      <c r="W79" s="3">
        <f t="shared" si="32"/>
        <v>0.004836006455286923</v>
      </c>
      <c r="X79" s="3">
        <f t="shared" si="32"/>
        <v>0.00040435730639227195</v>
      </c>
      <c r="Y79" s="3">
        <f t="shared" si="32"/>
        <v>-0.001538610559680239</v>
      </c>
      <c r="Z79" s="3">
        <f t="shared" si="32"/>
        <v>-0.0012462773985978271</v>
      </c>
      <c r="AA79" s="3">
        <f t="shared" si="32"/>
        <v>0.0033392472446238802</v>
      </c>
      <c r="AB79" s="3">
        <f t="shared" si="32"/>
        <v>0.0004414228970501498</v>
      </c>
      <c r="AC79" s="3">
        <f t="shared" si="32"/>
        <v>-0.012928774777431725</v>
      </c>
      <c r="AD79" s="3">
        <f t="shared" si="32"/>
        <v>0.0029249979026029355</v>
      </c>
      <c r="AE79" s="3">
        <f t="shared" si="28"/>
        <v>0.005973479231957068</v>
      </c>
      <c r="AF79" s="3">
        <f t="shared" si="28"/>
        <v>0.0006769451350655386</v>
      </c>
    </row>
    <row r="80" spans="1:32" ht="12.75">
      <c r="A80" t="s">
        <v>55</v>
      </c>
      <c r="B80" s="3">
        <f t="shared" si="26"/>
        <v>0.019568625754116647</v>
      </c>
      <c r="C80" s="3" t="e">
        <f aca="true" t="shared" si="33" ref="C80:AD80">C71-C36</f>
        <v>#DIV/0!</v>
      </c>
      <c r="D80" s="3" t="e">
        <f t="shared" si="33"/>
        <v>#DIV/0!</v>
      </c>
      <c r="E80" s="3">
        <f t="shared" si="33"/>
        <v>0.01437762089526378</v>
      </c>
      <c r="F80" s="3">
        <f t="shared" si="33"/>
        <v>0.012731101459044651</v>
      </c>
      <c r="G80" s="3">
        <f t="shared" si="33"/>
        <v>0.008020773264695923</v>
      </c>
      <c r="H80" s="3">
        <f t="shared" si="33"/>
        <v>0.009954335196007212</v>
      </c>
      <c r="I80" s="3">
        <f t="shared" si="33"/>
        <v>0.012907861249990486</v>
      </c>
      <c r="J80" s="3">
        <f t="shared" si="33"/>
        <v>0.010540631546336575</v>
      </c>
      <c r="K80" s="3">
        <f t="shared" si="33"/>
        <v>0.012885308278204357</v>
      </c>
      <c r="L80" s="3">
        <f t="shared" si="33"/>
        <v>0.010474680495910368</v>
      </c>
      <c r="M80" s="3">
        <f t="shared" si="33"/>
        <v>-0.004597562384585224</v>
      </c>
      <c r="N80" s="3">
        <f t="shared" si="33"/>
        <v>0.008403929034285156</v>
      </c>
      <c r="O80" s="3">
        <f t="shared" si="33"/>
        <v>0.010739912774050099</v>
      </c>
      <c r="P80" s="3">
        <f t="shared" si="33"/>
        <v>-0.011681001816478138</v>
      </c>
      <c r="Q80" s="3" t="e">
        <f t="shared" si="33"/>
        <v>#DIV/0!</v>
      </c>
      <c r="R80" s="3" t="e">
        <f t="shared" si="33"/>
        <v>#DIV/0!</v>
      </c>
      <c r="S80" s="3">
        <f t="shared" si="33"/>
        <v>0.004125601094112877</v>
      </c>
      <c r="T80" s="3">
        <f t="shared" si="33"/>
        <v>-0.009044562073885425</v>
      </c>
      <c r="U80" s="3">
        <f t="shared" si="33"/>
        <v>-0.00437127436059833</v>
      </c>
      <c r="V80" s="3">
        <f t="shared" si="33"/>
        <v>0.0009387591047462021</v>
      </c>
      <c r="W80" s="3">
        <f t="shared" si="33"/>
        <v>0.014209757314196277</v>
      </c>
      <c r="X80" s="3">
        <f t="shared" si="33"/>
        <v>0.011831433039832008</v>
      </c>
      <c r="Y80" s="3">
        <f t="shared" si="33"/>
        <v>0.008440998543883353</v>
      </c>
      <c r="Z80" s="3">
        <f t="shared" si="33"/>
        <v>0.008817215125970182</v>
      </c>
      <c r="AA80" s="3">
        <f t="shared" si="33"/>
        <v>-0.008901969892560944</v>
      </c>
      <c r="AB80" s="3">
        <f t="shared" si="33"/>
        <v>-0.003677116975320305</v>
      </c>
      <c r="AC80" s="3">
        <f t="shared" si="33"/>
        <v>-0.007148732706703444</v>
      </c>
      <c r="AD80" s="3">
        <f t="shared" si="33"/>
        <v>0.007424679404670377</v>
      </c>
      <c r="AE80" s="3">
        <f t="shared" si="28"/>
        <v>0.011075016464330158</v>
      </c>
      <c r="AF80" s="3">
        <f t="shared" si="28"/>
        <v>0.002891726611301902</v>
      </c>
    </row>
    <row r="81" spans="1:32" ht="12.75">
      <c r="A81" t="s">
        <v>59</v>
      </c>
      <c r="B81" s="3">
        <f t="shared" si="26"/>
        <v>0.0262874891947628</v>
      </c>
      <c r="C81" s="3" t="e">
        <f aca="true" t="shared" si="34" ref="C81:AD81">C72-C37</f>
        <v>#DIV/0!</v>
      </c>
      <c r="D81" s="3" t="e">
        <f t="shared" si="34"/>
        <v>#DIV/0!</v>
      </c>
      <c r="E81" s="3">
        <f t="shared" si="34"/>
        <v>0.005210036454379646</v>
      </c>
      <c r="F81" s="3">
        <f t="shared" si="34"/>
        <v>0.011561844444392198</v>
      </c>
      <c r="G81" s="3">
        <f t="shared" si="34"/>
        <v>0.01468933471975073</v>
      </c>
      <c r="H81" s="3">
        <f t="shared" si="34"/>
        <v>0.014987609309243352</v>
      </c>
      <c r="I81" s="3">
        <f t="shared" si="34"/>
        <v>0.01389077206368991</v>
      </c>
      <c r="J81" s="3">
        <f t="shared" si="34"/>
        <v>0.022869355298793373</v>
      </c>
      <c r="K81" s="3">
        <f t="shared" si="34"/>
        <v>0.01685667849286108</v>
      </c>
      <c r="L81" s="3">
        <f t="shared" si="34"/>
        <v>0.006351067455126008</v>
      </c>
      <c r="M81" s="3">
        <f t="shared" si="34"/>
        <v>0.021579573600119965</v>
      </c>
      <c r="N81" s="3">
        <f t="shared" si="34"/>
        <v>0.0014539059193366954</v>
      </c>
      <c r="O81" s="3">
        <f t="shared" si="34"/>
        <v>0.02570304724029553</v>
      </c>
      <c r="P81" s="3">
        <f t="shared" si="34"/>
        <v>0.03369697214807715</v>
      </c>
      <c r="Q81" s="3" t="e">
        <f t="shared" si="34"/>
        <v>#DIV/0!</v>
      </c>
      <c r="R81" s="3" t="e">
        <f t="shared" si="34"/>
        <v>#DIV/0!</v>
      </c>
      <c r="S81" s="3">
        <f t="shared" si="34"/>
        <v>0.024271737082463676</v>
      </c>
      <c r="T81" s="3">
        <f t="shared" si="34"/>
        <v>0.024932702775171317</v>
      </c>
      <c r="U81" s="3">
        <f t="shared" si="34"/>
        <v>0.045041313350988266</v>
      </c>
      <c r="V81" s="3">
        <f t="shared" si="34"/>
        <v>0.0310447555043753</v>
      </c>
      <c r="W81" s="3">
        <f t="shared" si="34"/>
        <v>0.05918363138798277</v>
      </c>
      <c r="X81" s="3">
        <f t="shared" si="34"/>
        <v>0.025746934958508924</v>
      </c>
      <c r="Y81" s="3">
        <f t="shared" si="34"/>
        <v>0.04760912449473412</v>
      </c>
      <c r="Z81" s="3">
        <f t="shared" si="34"/>
        <v>0.05798780152379489</v>
      </c>
      <c r="AA81" s="3">
        <f t="shared" si="34"/>
        <v>0.027138711185634767</v>
      </c>
      <c r="AB81" s="3">
        <f t="shared" si="34"/>
        <v>0.02521495165713114</v>
      </c>
      <c r="AC81" s="3">
        <f t="shared" si="34"/>
        <v>0.029004109481448714</v>
      </c>
      <c r="AD81" s="3">
        <f t="shared" si="34"/>
        <v>0.025017639482709367</v>
      </c>
      <c r="AE81" s="3">
        <f t="shared" si="28"/>
        <v>0.013915205268835981</v>
      </c>
      <c r="AF81" s="3">
        <f t="shared" si="28"/>
        <v>0.03683243755721399</v>
      </c>
    </row>
    <row r="82" spans="1:32" ht="12.75">
      <c r="A82" t="s">
        <v>60</v>
      </c>
      <c r="B82" s="3">
        <f t="shared" si="26"/>
        <v>0.03381077101323184</v>
      </c>
      <c r="C82" s="3" t="e">
        <f aca="true" t="shared" si="35" ref="C82:AD82">C73-C38</f>
        <v>#DIV/0!</v>
      </c>
      <c r="D82" s="3" t="e">
        <f t="shared" si="35"/>
        <v>#DIV/0!</v>
      </c>
      <c r="E82" s="3">
        <f t="shared" si="35"/>
        <v>0.023120429552193254</v>
      </c>
      <c r="F82" s="3">
        <f t="shared" si="35"/>
        <v>0.012759004613179074</v>
      </c>
      <c r="G82" s="3">
        <f t="shared" si="35"/>
        <v>0.0042518620418184605</v>
      </c>
      <c r="H82" s="3">
        <f t="shared" si="35"/>
        <v>0.018634176070596663</v>
      </c>
      <c r="I82" s="3">
        <f t="shared" si="35"/>
        <v>0.01147225254180094</v>
      </c>
      <c r="J82" s="3">
        <f t="shared" si="35"/>
        <v>0.006033303199652056</v>
      </c>
      <c r="K82" s="3">
        <f t="shared" si="35"/>
        <v>0.010058636220016591</v>
      </c>
      <c r="L82" s="3">
        <f t="shared" si="35"/>
        <v>0.009362366545039878</v>
      </c>
      <c r="M82" s="3">
        <f t="shared" si="35"/>
        <v>0.014301314564320385</v>
      </c>
      <c r="N82" s="3">
        <f t="shared" si="35"/>
        <v>0.02744788144705572</v>
      </c>
      <c r="O82" s="3">
        <f t="shared" si="35"/>
        <v>0.012475704160228442</v>
      </c>
      <c r="P82" s="3">
        <f t="shared" si="35"/>
        <v>0.028179589707372638</v>
      </c>
      <c r="Q82" s="3" t="e">
        <f t="shared" si="35"/>
        <v>#DIV/0!</v>
      </c>
      <c r="R82" s="3" t="e">
        <f t="shared" si="35"/>
        <v>#DIV/0!</v>
      </c>
      <c r="S82" s="3">
        <f t="shared" si="35"/>
        <v>0.0420332363375025</v>
      </c>
      <c r="T82" s="3">
        <f t="shared" si="35"/>
        <v>0.03680291914181713</v>
      </c>
      <c r="U82" s="3">
        <f t="shared" si="35"/>
        <v>0.028855954127328</v>
      </c>
      <c r="V82" s="3">
        <f t="shared" si="35"/>
        <v>0.050414119575490024</v>
      </c>
      <c r="W82" s="3">
        <f t="shared" si="35"/>
        <v>0.011217195706634597</v>
      </c>
      <c r="X82" s="3">
        <f t="shared" si="35"/>
        <v>0.00428361759282192</v>
      </c>
      <c r="Y82" s="3">
        <f t="shared" si="35"/>
        <v>0.038597528965877786</v>
      </c>
      <c r="Z82" s="3">
        <f t="shared" si="35"/>
        <v>0.016466600549104843</v>
      </c>
      <c r="AA82" s="3">
        <f t="shared" si="35"/>
        <v>0.04992369137563274</v>
      </c>
      <c r="AB82" s="3">
        <f t="shared" si="35"/>
        <v>0.03740287371876988</v>
      </c>
      <c r="AC82" s="3">
        <f t="shared" si="35"/>
        <v>0.023275256427904983</v>
      </c>
      <c r="AD82" s="3">
        <f t="shared" si="35"/>
        <v>0.022432491211304015</v>
      </c>
      <c r="AE82" s="3">
        <f t="shared" si="28"/>
        <v>0.014186298354327859</v>
      </c>
      <c r="AF82" s="3">
        <f t="shared" si="28"/>
        <v>0.03001116267395465</v>
      </c>
    </row>
    <row r="83" ht="12.75">
      <c r="E83" s="1"/>
    </row>
    <row r="84" spans="1:32" ht="12.75">
      <c r="A84" t="s">
        <v>70</v>
      </c>
      <c r="B84" s="1">
        <f>B63-B28</f>
        <v>43421</v>
      </c>
      <c r="C84" s="1">
        <f aca="true" t="shared" si="36" ref="C84:AD84">C63-C28</f>
        <v>-234965</v>
      </c>
      <c r="D84" s="1">
        <f t="shared" si="36"/>
        <v>-72611</v>
      </c>
      <c r="E84" s="1">
        <f t="shared" si="36"/>
        <v>64000</v>
      </c>
      <c r="F84" s="1">
        <f t="shared" si="36"/>
        <v>54655</v>
      </c>
      <c r="G84" s="1">
        <f t="shared" si="36"/>
        <v>55158</v>
      </c>
      <c r="H84" s="1">
        <f t="shared" si="36"/>
        <v>84541</v>
      </c>
      <c r="I84" s="1">
        <f t="shared" si="36"/>
        <v>61454</v>
      </c>
      <c r="J84" s="1">
        <f t="shared" si="36"/>
        <v>105088</v>
      </c>
      <c r="K84" s="1">
        <f t="shared" si="36"/>
        <v>64543</v>
      </c>
      <c r="L84" s="1">
        <f t="shared" si="36"/>
        <v>50095</v>
      </c>
      <c r="M84" s="1">
        <f t="shared" si="36"/>
        <v>42102</v>
      </c>
      <c r="N84" s="1">
        <f t="shared" si="36"/>
        <v>41845</v>
      </c>
      <c r="O84" s="1">
        <f t="shared" si="36"/>
        <v>10461</v>
      </c>
      <c r="P84" s="1">
        <f t="shared" si="36"/>
        <v>62323</v>
      </c>
      <c r="Q84" s="1">
        <f t="shared" si="36"/>
        <v>-515254</v>
      </c>
      <c r="R84" s="1">
        <f t="shared" si="36"/>
        <v>-132200</v>
      </c>
      <c r="S84" s="1">
        <f t="shared" si="36"/>
        <v>121154</v>
      </c>
      <c r="T84" s="1">
        <f t="shared" si="36"/>
        <v>122046</v>
      </c>
      <c r="U84" s="1">
        <f t="shared" si="36"/>
        <v>114007</v>
      </c>
      <c r="V84" s="1">
        <f t="shared" si="36"/>
        <v>108207</v>
      </c>
      <c r="W84" s="1">
        <f t="shared" si="36"/>
        <v>116393</v>
      </c>
      <c r="X84" s="1">
        <f t="shared" si="36"/>
        <v>140986</v>
      </c>
      <c r="Y84" s="1">
        <f t="shared" si="36"/>
        <v>242369</v>
      </c>
      <c r="Z84" s="1">
        <f t="shared" si="36"/>
        <v>120124</v>
      </c>
      <c r="AA84" s="1">
        <f t="shared" si="36"/>
        <v>80752</v>
      </c>
      <c r="AB84" s="1">
        <f t="shared" si="36"/>
        <v>111617</v>
      </c>
      <c r="AC84" s="1">
        <f t="shared" si="36"/>
        <v>49395</v>
      </c>
      <c r="AD84" s="1">
        <f t="shared" si="36"/>
        <v>2066736</v>
      </c>
      <c r="AE84" s="1">
        <f>AE63-AE28</f>
        <v>677363</v>
      </c>
      <c r="AF84" s="1">
        <f>AF63-AF28</f>
        <v>1389373</v>
      </c>
    </row>
    <row r="85" spans="1:32" ht="12.75">
      <c r="A85" t="s">
        <v>73</v>
      </c>
      <c r="B85" s="1">
        <f>B64-B29</f>
        <v>108</v>
      </c>
      <c r="C85" s="1">
        <f aca="true" t="shared" si="37" ref="C85:AD85">C64-C29</f>
        <v>-1128583</v>
      </c>
      <c r="D85" s="1">
        <f t="shared" si="37"/>
        <v>-205080</v>
      </c>
      <c r="E85" s="1">
        <f t="shared" si="37"/>
        <v>-31250</v>
      </c>
      <c r="F85" s="1">
        <f t="shared" si="37"/>
        <v>-23658</v>
      </c>
      <c r="G85" s="1">
        <f t="shared" si="37"/>
        <v>-13554</v>
      </c>
      <c r="H85" s="1">
        <f t="shared" si="37"/>
        <v>-85129</v>
      </c>
      <c r="I85" s="1">
        <f t="shared" si="37"/>
        <v>27208</v>
      </c>
      <c r="J85" s="1">
        <f t="shared" si="37"/>
        <v>84697</v>
      </c>
      <c r="K85" s="1">
        <f t="shared" si="37"/>
        <v>-31036</v>
      </c>
      <c r="L85" s="1">
        <f t="shared" si="37"/>
        <v>27926</v>
      </c>
      <c r="M85" s="1">
        <f t="shared" si="37"/>
        <v>-6698</v>
      </c>
      <c r="N85" s="1">
        <f t="shared" si="37"/>
        <v>-24452</v>
      </c>
      <c r="O85" s="1">
        <f t="shared" si="37"/>
        <v>14543</v>
      </c>
      <c r="P85" s="1">
        <f t="shared" si="37"/>
        <v>-7537</v>
      </c>
      <c r="Q85" s="1">
        <f t="shared" si="37"/>
        <v>-613193</v>
      </c>
      <c r="R85" s="1">
        <f t="shared" si="37"/>
        <v>-124048</v>
      </c>
      <c r="S85" s="1">
        <f t="shared" si="37"/>
        <v>-45170</v>
      </c>
      <c r="T85" s="1">
        <f t="shared" si="37"/>
        <v>-58135</v>
      </c>
      <c r="U85" s="1">
        <f t="shared" si="37"/>
        <v>-45280</v>
      </c>
      <c r="V85" s="1">
        <f t="shared" si="37"/>
        <v>-89189</v>
      </c>
      <c r="W85" s="1">
        <f t="shared" si="37"/>
        <v>-68569</v>
      </c>
      <c r="X85" s="1">
        <f t="shared" si="37"/>
        <v>1659</v>
      </c>
      <c r="Y85" s="1">
        <f t="shared" si="37"/>
        <v>-138628</v>
      </c>
      <c r="Z85" s="1">
        <f t="shared" si="37"/>
        <v>-50601</v>
      </c>
      <c r="AA85" s="1">
        <f t="shared" si="37"/>
        <v>-36890</v>
      </c>
      <c r="AB85" s="1">
        <f t="shared" si="37"/>
        <v>-22780</v>
      </c>
      <c r="AC85" s="1">
        <f t="shared" si="37"/>
        <v>2224</v>
      </c>
      <c r="AD85" s="1">
        <f t="shared" si="37"/>
        <v>-620191</v>
      </c>
      <c r="AE85" s="1">
        <f>AE64-AE29</f>
        <v>-61295</v>
      </c>
      <c r="AF85" s="1">
        <f>AF64-AF29</f>
        <v>-558896</v>
      </c>
    </row>
    <row r="86" spans="1:32" ht="12.75">
      <c r="A86" t="s">
        <v>44</v>
      </c>
      <c r="B86" s="1">
        <f>B47-B10</f>
        <v>-49948</v>
      </c>
      <c r="C86" s="1">
        <f aca="true" t="shared" si="38" ref="C86:AC86">C47-C10</f>
        <v>-380807</v>
      </c>
      <c r="D86" s="1">
        <f t="shared" si="38"/>
        <v>-65255</v>
      </c>
      <c r="E86" s="1">
        <f t="shared" si="38"/>
        <v>-174843</v>
      </c>
      <c r="F86" s="1">
        <f t="shared" si="38"/>
        <v>-112624</v>
      </c>
      <c r="G86" s="1">
        <f t="shared" si="38"/>
        <v>-77180</v>
      </c>
      <c r="H86" s="1">
        <f t="shared" si="38"/>
        <v>-160355</v>
      </c>
      <c r="I86" s="1">
        <f t="shared" si="38"/>
        <v>-61116</v>
      </c>
      <c r="J86" s="1">
        <f t="shared" si="38"/>
        <v>-44145</v>
      </c>
      <c r="K86" s="1">
        <f t="shared" si="38"/>
        <v>-143796</v>
      </c>
      <c r="L86" s="1">
        <f t="shared" si="38"/>
        <v>-53061</v>
      </c>
      <c r="M86" s="1">
        <f t="shared" si="38"/>
        <v>-41615</v>
      </c>
      <c r="N86" s="1">
        <f t="shared" si="38"/>
        <v>-95909</v>
      </c>
      <c r="O86" s="1">
        <f t="shared" si="38"/>
        <v>-11766</v>
      </c>
      <c r="P86" s="1">
        <f t="shared" si="38"/>
        <v>-20336</v>
      </c>
      <c r="Q86" s="1">
        <f t="shared" si="38"/>
        <v>-125011</v>
      </c>
      <c r="R86" s="1">
        <f t="shared" si="38"/>
        <v>-21433</v>
      </c>
      <c r="S86" s="1">
        <f t="shared" si="38"/>
        <v>-54059</v>
      </c>
      <c r="T86" s="1">
        <f t="shared" si="38"/>
        <v>-42372</v>
      </c>
      <c r="U86" s="1">
        <f t="shared" si="38"/>
        <v>-41876</v>
      </c>
      <c r="V86" s="1">
        <f t="shared" si="38"/>
        <v>-57911</v>
      </c>
      <c r="W86" s="1">
        <f t="shared" si="38"/>
        <v>-37956</v>
      </c>
      <c r="X86" s="1">
        <f t="shared" si="38"/>
        <v>-28651</v>
      </c>
      <c r="Y86" s="1">
        <f t="shared" si="38"/>
        <v>-60665</v>
      </c>
      <c r="Z86" s="1">
        <f t="shared" si="38"/>
        <v>-38475</v>
      </c>
      <c r="AA86" s="1">
        <f t="shared" si="38"/>
        <v>-26579</v>
      </c>
      <c r="AB86" s="1">
        <f t="shared" si="38"/>
        <v>-48598</v>
      </c>
      <c r="AC86" s="1">
        <f t="shared" si="38"/>
        <v>-7958</v>
      </c>
      <c r="AD86" s="1">
        <f>AD47-AD10</f>
        <v>-1491794</v>
      </c>
      <c r="AE86" s="1">
        <f>AE47-AE10</f>
        <v>-1026358</v>
      </c>
      <c r="AF86" s="1">
        <f>AF47-AF10</f>
        <v>-465436</v>
      </c>
    </row>
    <row r="87" spans="1:32" ht="12.75">
      <c r="A87" t="s">
        <v>48</v>
      </c>
      <c r="B87" s="1">
        <f>B50-B13</f>
        <v>17772</v>
      </c>
      <c r="C87" s="1">
        <f aca="true" t="shared" si="39" ref="C87:AC87">C50-C13</f>
        <v>-209875</v>
      </c>
      <c r="D87" s="1">
        <f t="shared" si="39"/>
        <v>-34607</v>
      </c>
      <c r="E87" s="1">
        <f t="shared" si="39"/>
        <v>20329</v>
      </c>
      <c r="F87" s="1">
        <f t="shared" si="39"/>
        <v>13953</v>
      </c>
      <c r="G87" s="1">
        <f t="shared" si="39"/>
        <v>32419</v>
      </c>
      <c r="H87" s="1">
        <f t="shared" si="39"/>
        <v>-8703</v>
      </c>
      <c r="I87" s="1">
        <f t="shared" si="39"/>
        <v>6812</v>
      </c>
      <c r="J87" s="1">
        <f t="shared" si="39"/>
        <v>-19811</v>
      </c>
      <c r="K87" s="1">
        <f t="shared" si="39"/>
        <v>-13292</v>
      </c>
      <c r="L87" s="1">
        <f t="shared" si="39"/>
        <v>-2968</v>
      </c>
      <c r="M87" s="1">
        <f t="shared" si="39"/>
        <v>26739</v>
      </c>
      <c r="N87" s="1">
        <f t="shared" si="39"/>
        <v>24241</v>
      </c>
      <c r="O87" s="1">
        <f t="shared" si="39"/>
        <v>7635</v>
      </c>
      <c r="P87" s="1">
        <f t="shared" si="39"/>
        <v>-3526</v>
      </c>
      <c r="Q87" s="1">
        <f t="shared" si="39"/>
        <v>-201468</v>
      </c>
      <c r="R87" s="1">
        <f t="shared" si="39"/>
        <v>-39285</v>
      </c>
      <c r="S87" s="1">
        <f t="shared" si="39"/>
        <v>-4379</v>
      </c>
      <c r="T87" s="1">
        <f t="shared" si="39"/>
        <v>-14799</v>
      </c>
      <c r="U87" s="1">
        <f t="shared" si="39"/>
        <v>-8164</v>
      </c>
      <c r="V87" s="1">
        <f t="shared" si="39"/>
        <v>-38165</v>
      </c>
      <c r="W87" s="1">
        <f t="shared" si="39"/>
        <v>-22652</v>
      </c>
      <c r="X87" s="1">
        <f t="shared" si="39"/>
        <v>-34561</v>
      </c>
      <c r="Y87" s="1">
        <f t="shared" si="39"/>
        <v>-42062</v>
      </c>
      <c r="Z87" s="1">
        <f t="shared" si="39"/>
        <v>-18499</v>
      </c>
      <c r="AA87" s="1">
        <f t="shared" si="39"/>
        <v>-3475</v>
      </c>
      <c r="AB87" s="1">
        <f t="shared" si="39"/>
        <v>5751</v>
      </c>
      <c r="AC87" s="1">
        <f t="shared" si="39"/>
        <v>3933</v>
      </c>
      <c r="AD87" s="1">
        <f>AD50-AD13</f>
        <v>-75472</v>
      </c>
      <c r="AE87" s="1">
        <f>AE50-AE13</f>
        <v>105126</v>
      </c>
      <c r="AF87" s="1">
        <f>AF50-AF13</f>
        <v>-180598</v>
      </c>
    </row>
    <row r="88" spans="1:32" ht="12.75">
      <c r="A88" t="s">
        <v>51</v>
      </c>
      <c r="B88" s="1">
        <f>B49-B12</f>
        <v>12608</v>
      </c>
      <c r="C88" s="1">
        <f aca="true" t="shared" si="40" ref="C88:AC88">C49-C12</f>
        <v>-152264</v>
      </c>
      <c r="D88" s="1">
        <f t="shared" si="40"/>
        <v>-35574</v>
      </c>
      <c r="E88" s="1">
        <f t="shared" si="40"/>
        <v>21175</v>
      </c>
      <c r="F88" s="1">
        <f t="shared" si="40"/>
        <v>11767</v>
      </c>
      <c r="G88" s="1">
        <f t="shared" si="40"/>
        <v>14674</v>
      </c>
      <c r="H88" s="1">
        <f t="shared" si="40"/>
        <v>23815</v>
      </c>
      <c r="I88" s="1">
        <f t="shared" si="40"/>
        <v>17811</v>
      </c>
      <c r="J88" s="1">
        <f t="shared" si="40"/>
        <v>13562</v>
      </c>
      <c r="K88" s="1">
        <f t="shared" si="40"/>
        <v>34228</v>
      </c>
      <c r="L88" s="1">
        <f t="shared" si="40"/>
        <v>13260</v>
      </c>
      <c r="M88" s="1">
        <f t="shared" si="40"/>
        <v>1</v>
      </c>
      <c r="N88" s="1">
        <f t="shared" si="40"/>
        <v>8166</v>
      </c>
      <c r="O88" s="1">
        <f t="shared" si="40"/>
        <v>-5088</v>
      </c>
      <c r="P88" s="1">
        <f t="shared" si="40"/>
        <v>877</v>
      </c>
      <c r="Q88" s="1">
        <f t="shared" si="40"/>
        <v>-15892</v>
      </c>
      <c r="R88" s="1">
        <f t="shared" si="40"/>
        <v>-3999</v>
      </c>
      <c r="S88" s="1">
        <f t="shared" si="40"/>
        <v>-2922</v>
      </c>
      <c r="T88" s="1">
        <f t="shared" si="40"/>
        <v>4153</v>
      </c>
      <c r="U88" s="1">
        <f t="shared" si="40"/>
        <v>9494</v>
      </c>
      <c r="V88" s="1">
        <f t="shared" si="40"/>
        <v>1335</v>
      </c>
      <c r="W88" s="1">
        <f t="shared" si="40"/>
        <v>6903</v>
      </c>
      <c r="X88" s="1">
        <f t="shared" si="40"/>
        <v>2728</v>
      </c>
      <c r="Y88" s="1">
        <f t="shared" si="40"/>
        <v>-810</v>
      </c>
      <c r="Z88" s="1">
        <f t="shared" si="40"/>
        <v>-404</v>
      </c>
      <c r="AA88" s="1">
        <f t="shared" si="40"/>
        <v>2667</v>
      </c>
      <c r="AB88" s="1">
        <f t="shared" si="40"/>
        <v>1849</v>
      </c>
      <c r="AC88" s="1">
        <f t="shared" si="40"/>
        <v>-3777</v>
      </c>
      <c r="AD88" s="1">
        <f>AD49-AD12</f>
        <v>188072</v>
      </c>
      <c r="AE88" s="1">
        <f>AE49-AE12</f>
        <v>165979</v>
      </c>
      <c r="AF88" s="1">
        <f>AF49-AF12</f>
        <v>22093</v>
      </c>
    </row>
    <row r="89" spans="1:32" ht="12.75">
      <c r="A89" t="s">
        <v>56</v>
      </c>
      <c r="B89" s="1">
        <f>B51-B14</f>
        <v>13103</v>
      </c>
      <c r="C89" s="1">
        <f aca="true" t="shared" si="41" ref="C89:AD89">C51-C14</f>
        <v>-47626</v>
      </c>
      <c r="D89" s="1">
        <f t="shared" si="41"/>
        <v>-6348</v>
      </c>
      <c r="E89" s="1">
        <f t="shared" si="41"/>
        <v>25145</v>
      </c>
      <c r="F89" s="1">
        <f t="shared" si="41"/>
        <v>17026</v>
      </c>
      <c r="G89" s="1">
        <f t="shared" si="41"/>
        <v>10320</v>
      </c>
      <c r="H89" s="1">
        <f t="shared" si="41"/>
        <v>13120</v>
      </c>
      <c r="I89" s="1">
        <f t="shared" si="41"/>
        <v>21746</v>
      </c>
      <c r="J89" s="1">
        <f t="shared" si="41"/>
        <v>30900</v>
      </c>
      <c r="K89" s="1">
        <f t="shared" si="41"/>
        <v>29696</v>
      </c>
      <c r="L89" s="1">
        <f t="shared" si="41"/>
        <v>17071</v>
      </c>
      <c r="M89" s="1">
        <f t="shared" si="41"/>
        <v>-1872</v>
      </c>
      <c r="N89" s="1">
        <f t="shared" si="41"/>
        <v>11439</v>
      </c>
      <c r="O89" s="1">
        <f t="shared" si="41"/>
        <v>5183</v>
      </c>
      <c r="P89" s="1">
        <f t="shared" si="41"/>
        <v>-2720</v>
      </c>
      <c r="Q89" s="1">
        <f t="shared" si="41"/>
        <v>-66292</v>
      </c>
      <c r="R89" s="1">
        <f t="shared" si="41"/>
        <v>-11428</v>
      </c>
      <c r="S89" s="1">
        <f t="shared" si="41"/>
        <v>10291</v>
      </c>
      <c r="T89" s="1">
        <f t="shared" si="41"/>
        <v>-6184</v>
      </c>
      <c r="U89" s="1">
        <f t="shared" si="41"/>
        <v>127</v>
      </c>
      <c r="V89" s="1">
        <f t="shared" si="41"/>
        <v>2138</v>
      </c>
      <c r="W89" s="1">
        <f t="shared" si="41"/>
        <v>20079</v>
      </c>
      <c r="X89" s="1">
        <f t="shared" si="41"/>
        <v>25546</v>
      </c>
      <c r="Y89" s="1">
        <f t="shared" si="41"/>
        <v>21418</v>
      </c>
      <c r="Z89" s="1">
        <f t="shared" si="41"/>
        <v>15615</v>
      </c>
      <c r="AA89" s="1">
        <f t="shared" si="41"/>
        <v>-2653</v>
      </c>
      <c r="AB89" s="1">
        <f t="shared" si="41"/>
        <v>2106</v>
      </c>
      <c r="AC89" s="1">
        <f t="shared" si="41"/>
        <v>384</v>
      </c>
      <c r="AD89" s="1">
        <f t="shared" si="41"/>
        <v>279024</v>
      </c>
      <c r="AE89" s="1">
        <f>AE51-AE14</f>
        <v>192877</v>
      </c>
      <c r="AF89" s="1">
        <f>AF51-AF14</f>
        <v>86147</v>
      </c>
    </row>
    <row r="90" spans="1:32" ht="12.75">
      <c r="A90" t="s">
        <v>61</v>
      </c>
      <c r="B90" s="1">
        <f>B56-B19</f>
        <v>17814</v>
      </c>
      <c r="C90" s="1">
        <f aca="true" t="shared" si="42" ref="C90:AD90">C56-C19</f>
        <v>-60619</v>
      </c>
      <c r="D90" s="1">
        <f t="shared" si="42"/>
        <v>-16279</v>
      </c>
      <c r="E90" s="1">
        <f t="shared" si="42"/>
        <v>10256</v>
      </c>
      <c r="F90" s="1">
        <f t="shared" si="42"/>
        <v>15797</v>
      </c>
      <c r="G90" s="1">
        <f t="shared" si="42"/>
        <v>18398</v>
      </c>
      <c r="H90" s="1">
        <f t="shared" si="42"/>
        <v>19753</v>
      </c>
      <c r="I90" s="1">
        <f t="shared" si="42"/>
        <v>24387</v>
      </c>
      <c r="J90" s="1">
        <f t="shared" si="42"/>
        <v>53176</v>
      </c>
      <c r="K90" s="1">
        <f t="shared" si="42"/>
        <v>39091</v>
      </c>
      <c r="L90" s="1">
        <f t="shared" si="42"/>
        <v>11881</v>
      </c>
      <c r="M90" s="1">
        <f t="shared" si="42"/>
        <v>17088</v>
      </c>
      <c r="N90" s="1">
        <f t="shared" si="42"/>
        <v>2564</v>
      </c>
      <c r="O90" s="1">
        <f t="shared" si="42"/>
        <v>11281</v>
      </c>
      <c r="P90" s="1">
        <f t="shared" si="42"/>
        <v>25346</v>
      </c>
      <c r="Q90" s="1">
        <f t="shared" si="42"/>
        <v>-137705</v>
      </c>
      <c r="R90" s="1">
        <f t="shared" si="42"/>
        <v>-33264</v>
      </c>
      <c r="S90" s="1">
        <f t="shared" si="42"/>
        <v>44835</v>
      </c>
      <c r="T90" s="1">
        <f t="shared" si="42"/>
        <v>36501</v>
      </c>
      <c r="U90" s="1">
        <f t="shared" si="42"/>
        <v>51032</v>
      </c>
      <c r="V90" s="1">
        <f t="shared" si="42"/>
        <v>37069</v>
      </c>
      <c r="W90" s="1">
        <f t="shared" si="42"/>
        <v>80443</v>
      </c>
      <c r="X90" s="1">
        <f t="shared" si="42"/>
        <v>60837</v>
      </c>
      <c r="Y90" s="1">
        <f t="shared" si="42"/>
        <v>105381</v>
      </c>
      <c r="Z90" s="1">
        <f t="shared" si="42"/>
        <v>76590</v>
      </c>
      <c r="AA90" s="1">
        <f t="shared" si="42"/>
        <v>23269</v>
      </c>
      <c r="AB90" s="1">
        <f t="shared" si="42"/>
        <v>40111</v>
      </c>
      <c r="AC90" s="1">
        <f t="shared" si="42"/>
        <v>16974</v>
      </c>
      <c r="AD90" s="1">
        <f t="shared" si="42"/>
        <v>839874</v>
      </c>
      <c r="AE90" s="1">
        <f>AE56-AE19</f>
        <v>241486</v>
      </c>
      <c r="AF90" s="1">
        <f>AF56-AF19</f>
        <v>598388</v>
      </c>
    </row>
    <row r="91" spans="1:32" ht="12.75">
      <c r="A91" t="s">
        <v>62</v>
      </c>
      <c r="B91" s="1">
        <f>B57-B20</f>
        <v>22561</v>
      </c>
      <c r="C91" s="1">
        <f aca="true" t="shared" si="43" ref="C91:AD91">C57-C20</f>
        <v>-49221</v>
      </c>
      <c r="D91" s="1">
        <f t="shared" si="43"/>
        <v>-15409</v>
      </c>
      <c r="E91" s="1">
        <f t="shared" si="43"/>
        <v>39993</v>
      </c>
      <c r="F91" s="1">
        <f t="shared" si="43"/>
        <v>17291</v>
      </c>
      <c r="G91" s="1">
        <f t="shared" si="43"/>
        <v>6283</v>
      </c>
      <c r="H91" s="1">
        <f t="shared" si="43"/>
        <v>24569</v>
      </c>
      <c r="I91" s="1">
        <f t="shared" si="43"/>
        <v>20642</v>
      </c>
      <c r="J91" s="1">
        <f t="shared" si="43"/>
        <v>20919</v>
      </c>
      <c r="K91" s="1">
        <f t="shared" si="43"/>
        <v>23715</v>
      </c>
      <c r="L91" s="1">
        <f t="shared" si="43"/>
        <v>15550</v>
      </c>
      <c r="M91" s="1">
        <f t="shared" si="43"/>
        <v>11742</v>
      </c>
      <c r="N91" s="1">
        <f t="shared" si="43"/>
        <v>35529</v>
      </c>
      <c r="O91" s="1">
        <f t="shared" si="43"/>
        <v>5735</v>
      </c>
      <c r="P91" s="1">
        <f t="shared" si="43"/>
        <v>27743</v>
      </c>
      <c r="Q91" s="1">
        <f t="shared" si="43"/>
        <v>-223641</v>
      </c>
      <c r="R91" s="1">
        <f t="shared" si="43"/>
        <v>-54813</v>
      </c>
      <c r="S91" s="1">
        <f t="shared" si="43"/>
        <v>76677</v>
      </c>
      <c r="T91" s="1">
        <f t="shared" si="43"/>
        <v>53697</v>
      </c>
      <c r="U91" s="1">
        <f t="shared" si="43"/>
        <v>41511</v>
      </c>
      <c r="V91" s="1">
        <f t="shared" si="43"/>
        <v>59397</v>
      </c>
      <c r="W91" s="1">
        <f t="shared" si="43"/>
        <v>23065</v>
      </c>
      <c r="X91" s="1">
        <f t="shared" si="43"/>
        <v>31604</v>
      </c>
      <c r="Y91" s="1">
        <f t="shared" si="43"/>
        <v>93662</v>
      </c>
      <c r="Z91" s="1">
        <f t="shared" si="43"/>
        <v>34290</v>
      </c>
      <c r="AA91" s="1">
        <f t="shared" si="43"/>
        <v>40335</v>
      </c>
      <c r="AB91" s="1">
        <f t="shared" si="43"/>
        <v>64227</v>
      </c>
      <c r="AC91" s="1">
        <f t="shared" si="43"/>
        <v>20179</v>
      </c>
      <c r="AD91" s="1">
        <f t="shared" si="43"/>
        <v>810916</v>
      </c>
      <c r="AE91" s="1">
        <f>AE57-AE20</f>
        <v>244529</v>
      </c>
      <c r="AF91" s="1">
        <f>AF57-AF20</f>
        <v>566387</v>
      </c>
    </row>
    <row r="92" ht="12.75">
      <c r="E92" s="1"/>
    </row>
    <row r="93" spans="1:32" ht="12.75">
      <c r="A93" t="s">
        <v>68</v>
      </c>
      <c r="B93" s="2">
        <f>(B91+B90)/B84</f>
        <v>0.9298496119389236</v>
      </c>
      <c r="C93" s="2">
        <f aca="true" t="shared" si="44" ref="C93:AF93">(C91+C90)/C84</f>
        <v>0.46747387908837484</v>
      </c>
      <c r="D93" s="2">
        <f t="shared" si="44"/>
        <v>0.43640770682128055</v>
      </c>
      <c r="E93" s="2">
        <f t="shared" si="44"/>
        <v>0.785140625</v>
      </c>
      <c r="F93" s="2">
        <f t="shared" si="44"/>
        <v>0.6053974933674869</v>
      </c>
      <c r="G93" s="2">
        <f t="shared" si="44"/>
        <v>0.44746002393125206</v>
      </c>
      <c r="H93" s="2">
        <f t="shared" si="44"/>
        <v>0.5242663323121326</v>
      </c>
      <c r="I93" s="2">
        <f t="shared" si="44"/>
        <v>0.7327269176945358</v>
      </c>
      <c r="J93" s="2">
        <f t="shared" si="44"/>
        <v>0.7050757460414129</v>
      </c>
      <c r="K93" s="2">
        <f t="shared" si="44"/>
        <v>0.9730877089692144</v>
      </c>
      <c r="L93" s="2">
        <f t="shared" si="44"/>
        <v>0.5475795987623515</v>
      </c>
      <c r="M93" s="2">
        <f t="shared" si="44"/>
        <v>0.6847655693316232</v>
      </c>
      <c r="N93" s="2">
        <f t="shared" si="44"/>
        <v>0.9103357629346397</v>
      </c>
      <c r="O93" s="2">
        <f t="shared" si="44"/>
        <v>1.6266131344995698</v>
      </c>
      <c r="P93" s="2">
        <f t="shared" si="44"/>
        <v>0.8518364006867448</v>
      </c>
      <c r="Q93" s="2">
        <f t="shared" si="44"/>
        <v>0.701296836123543</v>
      </c>
      <c r="R93" s="2">
        <f t="shared" si="44"/>
        <v>0.6662405446293495</v>
      </c>
      <c r="S93" s="2">
        <f t="shared" si="44"/>
        <v>1.0029549168826453</v>
      </c>
      <c r="T93" s="2">
        <f t="shared" si="44"/>
        <v>0.7390492109532472</v>
      </c>
      <c r="U93" s="2">
        <f t="shared" si="44"/>
        <v>0.8117308586314875</v>
      </c>
      <c r="V93" s="2">
        <f t="shared" si="44"/>
        <v>0.8914950049442273</v>
      </c>
      <c r="W93" s="2">
        <f t="shared" si="44"/>
        <v>0.8892974663424776</v>
      </c>
      <c r="X93" s="2">
        <f t="shared" si="44"/>
        <v>0.6556750315634177</v>
      </c>
      <c r="Y93" s="2">
        <f t="shared" si="44"/>
        <v>0.8212395149544702</v>
      </c>
      <c r="Z93" s="2">
        <f t="shared" si="44"/>
        <v>0.9230461856082048</v>
      </c>
      <c r="AA93" s="2">
        <f t="shared" si="44"/>
        <v>0.7876461264117297</v>
      </c>
      <c r="AB93" s="2">
        <f t="shared" si="44"/>
        <v>0.9347859197075714</v>
      </c>
      <c r="AC93" s="2">
        <f t="shared" si="44"/>
        <v>0.7521611499139589</v>
      </c>
      <c r="AD93" s="2">
        <f t="shared" si="44"/>
        <v>0.7987425583141727</v>
      </c>
      <c r="AE93" s="2">
        <f t="shared" si="44"/>
        <v>0.7175104043179211</v>
      </c>
      <c r="AF93" s="2">
        <f t="shared" si="44"/>
        <v>0.8383457861927647</v>
      </c>
    </row>
    <row r="94" ht="12.75">
      <c r="E94" s="1"/>
    </row>
    <row r="95" ht="12.75">
      <c r="E95" s="1"/>
    </row>
    <row r="96" spans="1:32" ht="12.75">
      <c r="A96" t="s">
        <v>71</v>
      </c>
      <c r="B96" s="2">
        <f>B84/B28</f>
        <v>0.38583068980531193</v>
      </c>
      <c r="C96" s="2">
        <f aca="true" t="shared" si="45" ref="C96:AF96">C84/C28</f>
        <v>-1</v>
      </c>
      <c r="D96" s="2">
        <f t="shared" si="45"/>
        <v>-1</v>
      </c>
      <c r="E96" s="2">
        <f t="shared" si="45"/>
        <v>0.20807865373111037</v>
      </c>
      <c r="F96" s="2">
        <f t="shared" si="45"/>
        <v>0.24946824534657622</v>
      </c>
      <c r="G96" s="2">
        <f t="shared" si="45"/>
        <v>0.32170165114285215</v>
      </c>
      <c r="H96" s="2">
        <f t="shared" si="45"/>
        <v>0.4194854491775622</v>
      </c>
      <c r="I96" s="2">
        <f t="shared" si="45"/>
        <v>0.2579965322821026</v>
      </c>
      <c r="J96" s="2">
        <f t="shared" si="45"/>
        <v>0.274275930648028</v>
      </c>
      <c r="K96" s="2">
        <f t="shared" si="45"/>
        <v>0.15073765533734565</v>
      </c>
      <c r="L96" s="2">
        <f t="shared" si="45"/>
        <v>0.19482666085887854</v>
      </c>
      <c r="M96" s="2">
        <f t="shared" si="45"/>
        <v>0.28537731053134596</v>
      </c>
      <c r="N96" s="2">
        <f t="shared" si="45"/>
        <v>0.17135053458746063</v>
      </c>
      <c r="O96" s="2">
        <f t="shared" si="45"/>
        <v>0.12554455445544555</v>
      </c>
      <c r="P96" s="2">
        <f t="shared" si="45"/>
        <v>0.2570126603158893</v>
      </c>
      <c r="Q96" s="2">
        <f t="shared" si="45"/>
        <v>-1</v>
      </c>
      <c r="R96" s="2">
        <f t="shared" si="45"/>
        <v>-1</v>
      </c>
      <c r="S96" s="2">
        <f t="shared" si="45"/>
        <v>0.18712371844177347</v>
      </c>
      <c r="T96" s="2">
        <f t="shared" si="45"/>
        <v>0.25861751113013515</v>
      </c>
      <c r="U96" s="2">
        <f t="shared" si="45"/>
        <v>0.3086291750361399</v>
      </c>
      <c r="V96" s="2">
        <f t="shared" si="45"/>
        <v>0.22619654832182218</v>
      </c>
      <c r="W96" s="2">
        <f t="shared" si="45"/>
        <v>0.22340821669596997</v>
      </c>
      <c r="X96" s="2">
        <f t="shared" si="45"/>
        <v>0.21046801688091255</v>
      </c>
      <c r="Y96" s="2">
        <f t="shared" si="45"/>
        <v>0.3159264777382819</v>
      </c>
      <c r="Z96" s="2">
        <f t="shared" si="45"/>
        <v>0.24144848185176698</v>
      </c>
      <c r="AA96" s="2">
        <f t="shared" si="45"/>
        <v>0.28562232290970313</v>
      </c>
      <c r="AB96" s="2">
        <f t="shared" si="45"/>
        <v>0.2116652254384368</v>
      </c>
      <c r="AC96" s="2">
        <f t="shared" si="45"/>
        <v>0.3039393044377169</v>
      </c>
      <c r="AD96" s="2">
        <f t="shared" si="45"/>
        <v>0.2451164653557092</v>
      </c>
      <c r="AE96" s="2">
        <f t="shared" si="45"/>
        <v>0.24244293027649094</v>
      </c>
      <c r="AF96" s="2">
        <f t="shared" si="45"/>
        <v>0.24644139444479723</v>
      </c>
    </row>
    <row r="97" spans="1:32" ht="12.75">
      <c r="A97" t="s">
        <v>73</v>
      </c>
      <c r="B97" s="2">
        <f>B85/B64</f>
        <v>0.00023300367628022577</v>
      </c>
      <c r="C97" s="2" t="e">
        <f aca="true" t="shared" si="46" ref="C97:AF97">C85/C64</f>
        <v>#DIV/0!</v>
      </c>
      <c r="D97" s="2" t="e">
        <f t="shared" si="46"/>
        <v>#DIV/0!</v>
      </c>
      <c r="E97" s="2">
        <f t="shared" si="46"/>
        <v>-0.023993925122061895</v>
      </c>
      <c r="F97" s="2">
        <f t="shared" si="46"/>
        <v>-0.02399157891320926</v>
      </c>
      <c r="G97" s="2">
        <f t="shared" si="46"/>
        <v>-0.014853568407071499</v>
      </c>
      <c r="H97" s="2">
        <f t="shared" si="46"/>
        <v>-0.08237543629109749</v>
      </c>
      <c r="I97" s="2">
        <f t="shared" si="46"/>
        <v>0.022018912893057584</v>
      </c>
      <c r="J97" s="2">
        <f t="shared" si="46"/>
        <v>0.05376283339532888</v>
      </c>
      <c r="K97" s="2">
        <f t="shared" si="46"/>
        <v>-0.01778905786086522</v>
      </c>
      <c r="L97" s="2">
        <f t="shared" si="46"/>
        <v>0.02623568714840271</v>
      </c>
      <c r="M97" s="2">
        <f t="shared" si="46"/>
        <v>-0.012974585464125213</v>
      </c>
      <c r="N97" s="2">
        <f t="shared" si="46"/>
        <v>-0.024880972852957848</v>
      </c>
      <c r="O97" s="2">
        <f t="shared" si="46"/>
        <v>0.045940883058134506</v>
      </c>
      <c r="P97" s="2">
        <f t="shared" si="46"/>
        <v>-0.03009803725815147</v>
      </c>
      <c r="Q97" s="2" t="e">
        <f t="shared" si="46"/>
        <v>#DIV/0!</v>
      </c>
      <c r="R97" s="2" t="e">
        <f t="shared" si="46"/>
        <v>#DIV/0!</v>
      </c>
      <c r="S97" s="2">
        <f t="shared" si="46"/>
        <v>-0.06526786991508096</v>
      </c>
      <c r="T97" s="2">
        <f t="shared" si="46"/>
        <v>-0.11026183273430758</v>
      </c>
      <c r="U97" s="2">
        <f t="shared" si="46"/>
        <v>-0.09400314727851754</v>
      </c>
      <c r="V97" s="2">
        <f t="shared" si="46"/>
        <v>-0.17087062808448028</v>
      </c>
      <c r="W97" s="2">
        <f t="shared" si="46"/>
        <v>-0.10921726221763493</v>
      </c>
      <c r="X97" s="2">
        <f t="shared" si="46"/>
        <v>0.0018791839878572318</v>
      </c>
      <c r="Y97" s="2">
        <f t="shared" si="46"/>
        <v>-0.14785251863781315</v>
      </c>
      <c r="Z97" s="2">
        <f t="shared" si="46"/>
        <v>-0.08993271175535943</v>
      </c>
      <c r="AA97" s="2">
        <f t="shared" si="46"/>
        <v>-0.14350456110322293</v>
      </c>
      <c r="AB97" s="2">
        <f t="shared" si="46"/>
        <v>-0.04105991539278189</v>
      </c>
      <c r="AC97" s="2">
        <f t="shared" si="46"/>
        <v>0.015145943148231384</v>
      </c>
      <c r="AD97" s="2">
        <f t="shared" si="46"/>
        <v>-0.03338549556271149</v>
      </c>
      <c r="AE97" s="2">
        <f t="shared" si="46"/>
        <v>-0.005051650957332979</v>
      </c>
      <c r="AF97" s="2">
        <f t="shared" si="46"/>
        <v>-0.08674464376316447</v>
      </c>
    </row>
    <row r="98" spans="1:32" ht="12.75">
      <c r="A98" t="s">
        <v>78</v>
      </c>
      <c r="B98" s="2">
        <f>B86/B10</f>
        <v>-0.30282159789501767</v>
      </c>
      <c r="C98" s="2">
        <f aca="true" t="shared" si="47" ref="C98:AF98">C86/C10</f>
        <v>-1</v>
      </c>
      <c r="D98" s="2">
        <f t="shared" si="47"/>
        <v>-1</v>
      </c>
      <c r="E98" s="2">
        <f t="shared" si="47"/>
        <v>-0.39197017454972627</v>
      </c>
      <c r="F98" s="2">
        <f t="shared" si="47"/>
        <v>-0.3272745236496991</v>
      </c>
      <c r="G98" s="2">
        <f t="shared" si="47"/>
        <v>-0.22967435521260798</v>
      </c>
      <c r="H98" s="2">
        <f t="shared" si="47"/>
        <v>-0.3781538367209295</v>
      </c>
      <c r="I98" s="2">
        <f t="shared" si="47"/>
        <v>-0.19727438815759743</v>
      </c>
      <c r="J98" s="2">
        <f t="shared" si="47"/>
        <v>-0.253043747420553</v>
      </c>
      <c r="K98" s="2">
        <f t="shared" si="47"/>
        <v>-0.3540648414666276</v>
      </c>
      <c r="L98" s="2">
        <f t="shared" si="47"/>
        <v>-0.18681543081868401</v>
      </c>
      <c r="M98" s="2">
        <f t="shared" si="47"/>
        <v>-0.26172955974842765</v>
      </c>
      <c r="N98" s="2">
        <f t="shared" si="47"/>
        <v>-0.38398465806952714</v>
      </c>
      <c r="O98" s="2">
        <f t="shared" si="47"/>
        <v>-0.14728856842421512</v>
      </c>
      <c r="P98" s="2">
        <f t="shared" si="47"/>
        <v>-0.45796644522013286</v>
      </c>
      <c r="Q98" s="2">
        <f t="shared" si="47"/>
        <v>-1</v>
      </c>
      <c r="R98" s="2">
        <f t="shared" si="47"/>
        <v>-1</v>
      </c>
      <c r="S98" s="2">
        <f t="shared" si="47"/>
        <v>-0.3691445194067357</v>
      </c>
      <c r="T98" s="2">
        <f t="shared" si="47"/>
        <v>-0.36002141163875506</v>
      </c>
      <c r="U98" s="2">
        <f t="shared" si="47"/>
        <v>-0.3552516606293</v>
      </c>
      <c r="V98" s="2">
        <f t="shared" si="47"/>
        <v>-0.4307732361364228</v>
      </c>
      <c r="W98" s="2">
        <f t="shared" si="47"/>
        <v>-0.3355404485541775</v>
      </c>
      <c r="X98" s="2">
        <f t="shared" si="47"/>
        <v>-0.2830650977602577</v>
      </c>
      <c r="Y98" s="2">
        <f t="shared" si="47"/>
        <v>-0.37862617335729976</v>
      </c>
      <c r="Z98" s="2">
        <f t="shared" si="47"/>
        <v>-0.3695432934735629</v>
      </c>
      <c r="AA98" s="2">
        <f t="shared" si="47"/>
        <v>-0.481381533668997</v>
      </c>
      <c r="AB98" s="2">
        <f t="shared" si="47"/>
        <v>-0.4825778263244129</v>
      </c>
      <c r="AC98" s="2">
        <f t="shared" si="47"/>
        <v>-0.2827199090521529</v>
      </c>
      <c r="AD98" s="2">
        <f t="shared" si="47"/>
        <v>-0.32416999283772224</v>
      </c>
      <c r="AE98" s="2">
        <f t="shared" si="47"/>
        <v>-0.3038097358073251</v>
      </c>
      <c r="AF98" s="2">
        <f t="shared" si="47"/>
        <v>-0.3803837214243917</v>
      </c>
    </row>
    <row r="99" spans="1:32" ht="12.75">
      <c r="A99" t="s">
        <v>79</v>
      </c>
      <c r="B99" s="2">
        <f>B87/B13</f>
        <v>0.23274879840748064</v>
      </c>
      <c r="C99" s="2">
        <f aca="true" t="shared" si="48" ref="C99:AF99">C87/C13</f>
        <v>-1</v>
      </c>
      <c r="D99" s="2">
        <f t="shared" si="48"/>
        <v>-1</v>
      </c>
      <c r="E99" s="2">
        <f t="shared" si="48"/>
        <v>0.08315131584329316</v>
      </c>
      <c r="F99" s="2">
        <f t="shared" si="48"/>
        <v>0.07704115155898869</v>
      </c>
      <c r="G99" s="2">
        <f t="shared" si="48"/>
        <v>0.21047881837364063</v>
      </c>
      <c r="H99" s="2">
        <f t="shared" si="48"/>
        <v>-0.04517354676964761</v>
      </c>
      <c r="I99" s="2">
        <f t="shared" si="48"/>
        <v>0.03387150507426173</v>
      </c>
      <c r="J99" s="2">
        <f t="shared" si="48"/>
        <v>-0.07711020636934741</v>
      </c>
      <c r="K99" s="2">
        <f t="shared" si="48"/>
        <v>-0.04232797493185234</v>
      </c>
      <c r="L99" s="2">
        <f t="shared" si="48"/>
        <v>-0.015158015158015159</v>
      </c>
      <c r="M99" s="2">
        <f t="shared" si="48"/>
        <v>0.3171660380044125</v>
      </c>
      <c r="N99" s="2">
        <f t="shared" si="48"/>
        <v>0.16561453849832616</v>
      </c>
      <c r="O99" s="2">
        <f t="shared" si="48"/>
        <v>0.14153566661723269</v>
      </c>
      <c r="P99" s="2">
        <f t="shared" si="48"/>
        <v>-0.03748113187490699</v>
      </c>
      <c r="Q99" s="2">
        <f t="shared" si="48"/>
        <v>-1</v>
      </c>
      <c r="R99" s="2">
        <f t="shared" si="48"/>
        <v>-1</v>
      </c>
      <c r="S99" s="2">
        <f t="shared" si="48"/>
        <v>-0.01818876607975809</v>
      </c>
      <c r="T99" s="2">
        <f t="shared" si="48"/>
        <v>-0.07760722844811764</v>
      </c>
      <c r="U99" s="2">
        <f t="shared" si="48"/>
        <v>-0.05073517531103571</v>
      </c>
      <c r="V99" s="2">
        <f t="shared" si="48"/>
        <v>-0.19716279814641657</v>
      </c>
      <c r="W99" s="2">
        <f t="shared" si="48"/>
        <v>-0.10805756837078839</v>
      </c>
      <c r="X99" s="2">
        <f t="shared" si="48"/>
        <v>-0.15070685399823833</v>
      </c>
      <c r="Y99" s="2">
        <f t="shared" si="48"/>
        <v>-0.1366598870643889</v>
      </c>
      <c r="Z99" s="2">
        <f t="shared" si="48"/>
        <v>-0.09864397199426235</v>
      </c>
      <c r="AA99" s="2">
        <f t="shared" si="48"/>
        <v>-0.03657355758098806</v>
      </c>
      <c r="AB99" s="2">
        <f t="shared" si="48"/>
        <v>0.03439264185245431</v>
      </c>
      <c r="AC99" s="2">
        <f t="shared" si="48"/>
        <v>0.07813493324856961</v>
      </c>
      <c r="AD99" s="2">
        <f t="shared" si="48"/>
        <v>-0.017850714553658813</v>
      </c>
      <c r="AE99" s="2">
        <f t="shared" si="48"/>
        <v>0.05003352988014436</v>
      </c>
      <c r="AF99" s="2">
        <f t="shared" si="48"/>
        <v>-0.0849136490093533</v>
      </c>
    </row>
    <row r="100" spans="1:32" ht="12.75">
      <c r="A100" t="s">
        <v>80</v>
      </c>
      <c r="B100" s="2">
        <f>B88/B12</f>
        <v>0.18491141616801596</v>
      </c>
      <c r="C100" s="2">
        <f aca="true" t="shared" si="49" ref="C100:AF100">C88/C12</f>
        <v>-1</v>
      </c>
      <c r="D100" s="2">
        <f t="shared" si="49"/>
        <v>-1</v>
      </c>
      <c r="E100" s="2">
        <f t="shared" si="49"/>
        <v>0.11273011850637252</v>
      </c>
      <c r="F100" s="2">
        <f t="shared" si="49"/>
        <v>0.08309265392301554</v>
      </c>
      <c r="G100" s="2">
        <f t="shared" si="49"/>
        <v>0.12719187996775563</v>
      </c>
      <c r="H100" s="2">
        <f t="shared" si="49"/>
        <v>0.16321034019572905</v>
      </c>
      <c r="I100" s="2">
        <f t="shared" si="49"/>
        <v>0.09600737398728958</v>
      </c>
      <c r="J100" s="2">
        <f t="shared" si="49"/>
        <v>0.07320680571749363</v>
      </c>
      <c r="K100" s="2">
        <f t="shared" si="49"/>
        <v>0.13073802739433016</v>
      </c>
      <c r="L100" s="2">
        <f t="shared" si="49"/>
        <v>0.0860162042592941</v>
      </c>
      <c r="M100" s="2">
        <f t="shared" si="49"/>
        <v>1.1233935472274648E-05</v>
      </c>
      <c r="N100" s="2">
        <f t="shared" si="49"/>
        <v>0.047799110278623276</v>
      </c>
      <c r="O100" s="2">
        <f t="shared" si="49"/>
        <v>-0.07850640333281901</v>
      </c>
      <c r="P100" s="2">
        <f t="shared" si="49"/>
        <v>0.12359075535512964</v>
      </c>
      <c r="Q100" s="2">
        <f t="shared" si="49"/>
        <v>-1</v>
      </c>
      <c r="R100" s="2">
        <f t="shared" si="49"/>
        <v>-1</v>
      </c>
      <c r="S100" s="2">
        <f t="shared" si="49"/>
        <v>-0.14690060831531848</v>
      </c>
      <c r="T100" s="2">
        <f t="shared" si="49"/>
        <v>0.3064266214122335</v>
      </c>
      <c r="U100" s="2">
        <f t="shared" si="49"/>
        <v>0.7144792293798916</v>
      </c>
      <c r="V100" s="2">
        <f t="shared" si="49"/>
        <v>0.08251947088638892</v>
      </c>
      <c r="W100" s="2">
        <f t="shared" si="49"/>
        <v>0.34568581301016577</v>
      </c>
      <c r="X100" s="2">
        <f t="shared" si="49"/>
        <v>0.12279438242707959</v>
      </c>
      <c r="Y100" s="2">
        <f t="shared" si="49"/>
        <v>-0.020853715050718296</v>
      </c>
      <c r="Z100" s="2">
        <f t="shared" si="49"/>
        <v>-0.023699184607262273</v>
      </c>
      <c r="AA100" s="2">
        <f t="shared" si="49"/>
        <v>0.3410049865746068</v>
      </c>
      <c r="AB100" s="2">
        <f t="shared" si="49"/>
        <v>0.11244906647205498</v>
      </c>
      <c r="AC100" s="2">
        <f t="shared" si="49"/>
        <v>-0.7371194379391101</v>
      </c>
      <c r="AD100" s="2">
        <f t="shared" si="49"/>
        <v>0.09557523922776312</v>
      </c>
      <c r="AE100" s="2">
        <f t="shared" si="49"/>
        <v>0.09375639008044864</v>
      </c>
      <c r="AF100" s="2">
        <f t="shared" si="49"/>
        <v>0.11188141876152086</v>
      </c>
    </row>
    <row r="101" spans="1:32" ht="12.75">
      <c r="A101" t="s">
        <v>82</v>
      </c>
      <c r="B101" s="2">
        <f>B89/B14</f>
        <v>1.0097094860137166</v>
      </c>
      <c r="C101" s="2">
        <f aca="true" t="shared" si="50" ref="C101:AF101">C89/C14</f>
        <v>-1</v>
      </c>
      <c r="D101" s="2">
        <f t="shared" si="50"/>
        <v>-1</v>
      </c>
      <c r="E101" s="2">
        <f t="shared" si="50"/>
        <v>0.4658724571089784</v>
      </c>
      <c r="F101" s="2">
        <f t="shared" si="50"/>
        <v>0.4351804518965341</v>
      </c>
      <c r="G101" s="2">
        <f t="shared" si="50"/>
        <v>0.330589102091809</v>
      </c>
      <c r="H101" s="2">
        <f t="shared" si="50"/>
        <v>0.3955262126556329</v>
      </c>
      <c r="I101" s="2">
        <f t="shared" si="50"/>
        <v>0.6911390795830155</v>
      </c>
      <c r="J101" s="2">
        <f t="shared" si="50"/>
        <v>0.34210176697223327</v>
      </c>
      <c r="K101" s="2">
        <f t="shared" si="50"/>
        <v>0.5210373021721585</v>
      </c>
      <c r="L101" s="2">
        <f t="shared" si="50"/>
        <v>0.3808450829912547</v>
      </c>
      <c r="M101" s="2">
        <f t="shared" si="50"/>
        <v>-0.07198062060214558</v>
      </c>
      <c r="N101" s="2">
        <f t="shared" si="50"/>
        <v>0.20487883509752297</v>
      </c>
      <c r="O101" s="2">
        <f t="shared" si="50"/>
        <v>0.43343368456263587</v>
      </c>
      <c r="P101" s="2">
        <f t="shared" si="50"/>
        <v>-0.0790766636625287</v>
      </c>
      <c r="Q101" s="2">
        <f t="shared" si="50"/>
        <v>-1</v>
      </c>
      <c r="R101" s="2">
        <f t="shared" si="50"/>
        <v>-1</v>
      </c>
      <c r="S101" s="2">
        <f t="shared" si="50"/>
        <v>0.1324112197632527</v>
      </c>
      <c r="T101" s="2">
        <f t="shared" si="50"/>
        <v>-0.09447134847767305</v>
      </c>
      <c r="U101" s="2">
        <f t="shared" si="50"/>
        <v>0.0022407283249232506</v>
      </c>
      <c r="V101" s="2">
        <f t="shared" si="50"/>
        <v>0.034008844208316104</v>
      </c>
      <c r="W101" s="2">
        <f t="shared" si="50"/>
        <v>0.3754768494277807</v>
      </c>
      <c r="X101" s="2">
        <f t="shared" si="50"/>
        <v>0.4265985338075915</v>
      </c>
      <c r="Y101" s="2">
        <f t="shared" si="50"/>
        <v>0.24193202227518668</v>
      </c>
      <c r="Z101" s="2">
        <f t="shared" si="50"/>
        <v>0.18765773344549935</v>
      </c>
      <c r="AA101" s="2">
        <f t="shared" si="50"/>
        <v>-0.07028373115744298</v>
      </c>
      <c r="AB101" s="2">
        <f t="shared" si="50"/>
        <v>0.02606822795464673</v>
      </c>
      <c r="AC101" s="2">
        <f t="shared" si="50"/>
        <v>0.02188782489740082</v>
      </c>
      <c r="AD101" s="2">
        <f t="shared" si="50"/>
        <v>0.231331726033939</v>
      </c>
      <c r="AE101" s="2">
        <f t="shared" si="50"/>
        <v>0.39534750249555717</v>
      </c>
      <c r="AF101" s="2">
        <f t="shared" si="50"/>
        <v>0.11993228427795188</v>
      </c>
    </row>
    <row r="102" spans="1:32" ht="12.75">
      <c r="A102" t="s">
        <v>81</v>
      </c>
      <c r="B102" s="2">
        <f>B90/B19</f>
        <v>0.8801818271653737</v>
      </c>
      <c r="C102" s="2">
        <f aca="true" t="shared" si="51" ref="C102:AF102">C90/C19</f>
        <v>-1</v>
      </c>
      <c r="D102" s="2">
        <f t="shared" si="51"/>
        <v>-1</v>
      </c>
      <c r="E102" s="2">
        <f t="shared" si="51"/>
        <v>0.1333714791021873</v>
      </c>
      <c r="F102" s="2">
        <f t="shared" si="51"/>
        <v>0.32370901639344263</v>
      </c>
      <c r="G102" s="2">
        <f t="shared" si="51"/>
        <v>0.41885984882979693</v>
      </c>
      <c r="H102" s="2">
        <f t="shared" si="51"/>
        <v>0.37931829092654823</v>
      </c>
      <c r="I102" s="2">
        <f t="shared" si="51"/>
        <v>0.48839444856107184</v>
      </c>
      <c r="J102" s="2">
        <f t="shared" si="51"/>
        <v>0.9002657998544026</v>
      </c>
      <c r="K102" s="2">
        <f t="shared" si="51"/>
        <v>0.43192088834871</v>
      </c>
      <c r="L102" s="2">
        <f t="shared" si="51"/>
        <v>0.22607653226266816</v>
      </c>
      <c r="M102" s="2">
        <f t="shared" si="51"/>
        <v>0.48628343767786</v>
      </c>
      <c r="N102" s="2">
        <f t="shared" si="51"/>
        <v>0.04954493632973276</v>
      </c>
      <c r="O102" s="2">
        <f t="shared" si="51"/>
        <v>0.9974358974358974</v>
      </c>
      <c r="P102" s="2">
        <f t="shared" si="51"/>
        <v>0.41810593688655745</v>
      </c>
      <c r="Q102" s="2">
        <f t="shared" si="51"/>
        <v>-1</v>
      </c>
      <c r="R102" s="2">
        <f t="shared" si="51"/>
        <v>-1</v>
      </c>
      <c r="S102" s="2">
        <f t="shared" si="51"/>
        <v>0.2622405231357732</v>
      </c>
      <c r="T102" s="2">
        <f t="shared" si="51"/>
        <v>0.25817106724287925</v>
      </c>
      <c r="U102" s="2">
        <f t="shared" si="51"/>
        <v>0.5173560421735605</v>
      </c>
      <c r="V102" s="2">
        <f t="shared" si="51"/>
        <v>0.243772359006734</v>
      </c>
      <c r="W102" s="2">
        <f t="shared" si="51"/>
        <v>0.5679959894369678</v>
      </c>
      <c r="X102" s="2">
        <f t="shared" si="51"/>
        <v>0.32472897884673896</v>
      </c>
      <c r="Y102" s="2">
        <f t="shared" si="51"/>
        <v>0.46774257979467104</v>
      </c>
      <c r="Z102" s="2">
        <f t="shared" si="51"/>
        <v>0.5883753802661095</v>
      </c>
      <c r="AA102" s="2">
        <f t="shared" si="51"/>
        <v>0.27531739176733677</v>
      </c>
      <c r="AB102" s="2">
        <f t="shared" si="51"/>
        <v>0.32215341862837227</v>
      </c>
      <c r="AC102" s="2">
        <f t="shared" si="51"/>
        <v>0.434295363831747</v>
      </c>
      <c r="AD102" s="2">
        <f t="shared" si="51"/>
        <v>0.3909256273435784</v>
      </c>
      <c r="AE102" s="2">
        <f t="shared" si="51"/>
        <v>0.40778122071277195</v>
      </c>
      <c r="AF102" s="2">
        <f t="shared" si="51"/>
        <v>0.38451153397090015</v>
      </c>
    </row>
    <row r="103" spans="1:32" ht="12.75">
      <c r="A103" t="s">
        <v>83</v>
      </c>
      <c r="B103" s="2">
        <f>B91/B20</f>
        <v>1.0550411522633745</v>
      </c>
      <c r="C103" s="2">
        <f aca="true" t="shared" si="52" ref="C103:AF103">C91/C20</f>
        <v>-1</v>
      </c>
      <c r="D103" s="2">
        <f t="shared" si="52"/>
        <v>-1</v>
      </c>
      <c r="E103" s="2">
        <f t="shared" si="52"/>
        <v>0.6187993192016091</v>
      </c>
      <c r="F103" s="2">
        <f t="shared" si="52"/>
        <v>0.35846670536528735</v>
      </c>
      <c r="G103" s="2">
        <f t="shared" si="52"/>
        <v>0.1654422413566106</v>
      </c>
      <c r="H103" s="2">
        <f t="shared" si="52"/>
        <v>0.5805254950144133</v>
      </c>
      <c r="I103" s="2">
        <f t="shared" si="52"/>
        <v>0.41773586432994697</v>
      </c>
      <c r="J103" s="2">
        <f t="shared" si="52"/>
        <v>0.25018537565479465</v>
      </c>
      <c r="K103" s="2">
        <f t="shared" si="52"/>
        <v>0.29800575528719886</v>
      </c>
      <c r="L103" s="2">
        <f t="shared" si="52"/>
        <v>0.34630974121419983</v>
      </c>
      <c r="M103" s="2">
        <f t="shared" si="52"/>
        <v>0.3764426776096435</v>
      </c>
      <c r="N103" s="2">
        <f t="shared" si="52"/>
        <v>0.7025984812529663</v>
      </c>
      <c r="O103" s="2">
        <f t="shared" si="52"/>
        <v>0.6044477234401349</v>
      </c>
      <c r="P103" s="2">
        <f t="shared" si="52"/>
        <v>0.2510701454311804</v>
      </c>
      <c r="Q103" s="2">
        <f t="shared" si="52"/>
        <v>-1</v>
      </c>
      <c r="R103" s="2">
        <f t="shared" si="52"/>
        <v>-1</v>
      </c>
      <c r="S103" s="2">
        <f t="shared" si="52"/>
        <v>0.2753668469477903</v>
      </c>
      <c r="T103" s="2">
        <f t="shared" si="52"/>
        <v>0.26106171026851477</v>
      </c>
      <c r="U103" s="2">
        <f t="shared" si="52"/>
        <v>0.23295920085302205</v>
      </c>
      <c r="V103" s="2">
        <f t="shared" si="52"/>
        <v>0.29534876782624264</v>
      </c>
      <c r="W103" s="2">
        <f t="shared" si="52"/>
        <v>0.10211852212604874</v>
      </c>
      <c r="X103" s="2">
        <f t="shared" si="52"/>
        <v>0.11937028811433924</v>
      </c>
      <c r="Y103" s="2">
        <f t="shared" si="52"/>
        <v>0.28481245533745875</v>
      </c>
      <c r="Z103" s="2">
        <f t="shared" si="52"/>
        <v>0.14448114877049872</v>
      </c>
      <c r="AA103" s="2">
        <f t="shared" si="52"/>
        <v>0.3279268292682927</v>
      </c>
      <c r="AB103" s="2">
        <f t="shared" si="52"/>
        <v>0.26377133000677633</v>
      </c>
      <c r="AC103" s="2">
        <f t="shared" si="52"/>
        <v>0.2867068284504561</v>
      </c>
      <c r="AD103" s="2">
        <f t="shared" si="52"/>
        <v>0.2675470128135631</v>
      </c>
      <c r="AE103" s="2">
        <f t="shared" si="52"/>
        <v>0.4340962105853657</v>
      </c>
      <c r="AF103" s="2">
        <f t="shared" si="52"/>
        <v>0.22952736297238274</v>
      </c>
    </row>
    <row r="105" spans="1:32" ht="12.75">
      <c r="A105" s="15" t="s">
        <v>64</v>
      </c>
      <c r="B105" s="1">
        <f aca="true" t="shared" si="53" ref="B105:AF105">B61-B25</f>
        <v>43529</v>
      </c>
      <c r="C105" s="1">
        <f t="shared" si="53"/>
        <v>-1363548</v>
      </c>
      <c r="D105" s="1">
        <f t="shared" si="53"/>
        <v>-277691</v>
      </c>
      <c r="E105" s="1">
        <f t="shared" si="53"/>
        <v>32750</v>
      </c>
      <c r="F105" s="1">
        <f t="shared" si="53"/>
        <v>30997</v>
      </c>
      <c r="G105" s="1">
        <f t="shared" si="53"/>
        <v>41604</v>
      </c>
      <c r="H105" s="1">
        <f t="shared" si="53"/>
        <v>-588</v>
      </c>
      <c r="I105" s="1">
        <f t="shared" si="53"/>
        <v>88662</v>
      </c>
      <c r="J105" s="1">
        <f t="shared" si="53"/>
        <v>189785</v>
      </c>
      <c r="K105" s="1">
        <f t="shared" si="53"/>
        <v>33507</v>
      </c>
      <c r="L105" s="1">
        <f t="shared" si="53"/>
        <v>78021</v>
      </c>
      <c r="M105" s="1">
        <f t="shared" si="53"/>
        <v>35404</v>
      </c>
      <c r="N105" s="1">
        <f t="shared" si="53"/>
        <v>17393</v>
      </c>
      <c r="O105" s="1">
        <f t="shared" si="53"/>
        <v>25004</v>
      </c>
      <c r="P105" s="1">
        <f t="shared" si="53"/>
        <v>54786</v>
      </c>
      <c r="Q105" s="1">
        <f t="shared" si="53"/>
        <v>-1128447</v>
      </c>
      <c r="R105" s="1">
        <f t="shared" si="53"/>
        <v>-256248</v>
      </c>
      <c r="S105" s="1">
        <f t="shared" si="53"/>
        <v>75984</v>
      </c>
      <c r="T105" s="1">
        <f t="shared" si="53"/>
        <v>63911</v>
      </c>
      <c r="U105" s="1">
        <f t="shared" si="53"/>
        <v>68727</v>
      </c>
      <c r="V105" s="1">
        <f t="shared" si="53"/>
        <v>19018</v>
      </c>
      <c r="W105" s="1">
        <f t="shared" si="53"/>
        <v>47824</v>
      </c>
      <c r="X105" s="1">
        <f t="shared" si="53"/>
        <v>142645</v>
      </c>
      <c r="Y105" s="1">
        <f t="shared" si="53"/>
        <v>103741</v>
      </c>
      <c r="Z105" s="1">
        <f t="shared" si="53"/>
        <v>69523</v>
      </c>
      <c r="AA105" s="1">
        <f t="shared" si="53"/>
        <v>43862</v>
      </c>
      <c r="AB105" s="1">
        <f t="shared" si="53"/>
        <v>88837</v>
      </c>
      <c r="AC105" s="1">
        <f t="shared" si="53"/>
        <v>51619</v>
      </c>
      <c r="AD105" s="1">
        <f t="shared" si="53"/>
        <v>1446545</v>
      </c>
      <c r="AE105" s="1">
        <f t="shared" si="53"/>
        <v>616068</v>
      </c>
      <c r="AF105" s="1">
        <f t="shared" si="53"/>
        <v>830477</v>
      </c>
    </row>
    <row r="106" spans="1:32" ht="12.75">
      <c r="A106" s="15" t="s">
        <v>69</v>
      </c>
      <c r="B106" s="2">
        <f aca="true" t="shared" si="54" ref="B106:AF106">B105/B84</f>
        <v>1.0024872757421524</v>
      </c>
      <c r="C106" s="2">
        <f t="shared" si="54"/>
        <v>5.8031962207137235</v>
      </c>
      <c r="D106" s="2">
        <f t="shared" si="54"/>
        <v>3.8243654542700143</v>
      </c>
      <c r="E106" s="2">
        <f t="shared" si="54"/>
        <v>0.51171875</v>
      </c>
      <c r="F106" s="2">
        <f t="shared" si="54"/>
        <v>0.5671393285152319</v>
      </c>
      <c r="G106" s="2">
        <f t="shared" si="54"/>
        <v>0.7542695529207005</v>
      </c>
      <c r="H106" s="2">
        <f t="shared" si="54"/>
        <v>-0.006955205166723838</v>
      </c>
      <c r="I106" s="2">
        <f t="shared" si="54"/>
        <v>1.4427376574348294</v>
      </c>
      <c r="J106" s="2">
        <f t="shared" si="54"/>
        <v>1.8059626218026796</v>
      </c>
      <c r="K106" s="2">
        <f t="shared" si="54"/>
        <v>0.519142277241529</v>
      </c>
      <c r="L106" s="2">
        <f t="shared" si="54"/>
        <v>1.5574608244335761</v>
      </c>
      <c r="M106" s="2">
        <f t="shared" si="54"/>
        <v>0.8409101705382167</v>
      </c>
      <c r="N106" s="2">
        <f t="shared" si="54"/>
        <v>0.41565300513800935</v>
      </c>
      <c r="O106" s="2">
        <f t="shared" si="54"/>
        <v>2.3902112608737216</v>
      </c>
      <c r="P106" s="2">
        <f t="shared" si="54"/>
        <v>0.8790655135343293</v>
      </c>
      <c r="Q106" s="2">
        <f t="shared" si="54"/>
        <v>2.1900790677995707</v>
      </c>
      <c r="R106" s="2">
        <f t="shared" si="54"/>
        <v>1.9383358547655067</v>
      </c>
      <c r="S106" s="2">
        <f t="shared" si="54"/>
        <v>0.6271687274047906</v>
      </c>
      <c r="T106" s="2">
        <f t="shared" si="54"/>
        <v>0.523663208954001</v>
      </c>
      <c r="U106" s="2">
        <f t="shared" si="54"/>
        <v>0.6028314050891612</v>
      </c>
      <c r="V106" s="2">
        <f t="shared" si="54"/>
        <v>0.17575572744831666</v>
      </c>
      <c r="W106" s="2">
        <f t="shared" si="54"/>
        <v>0.4108838160370469</v>
      </c>
      <c r="X106" s="2">
        <f t="shared" si="54"/>
        <v>1.0117671258139107</v>
      </c>
      <c r="Y106" s="2">
        <f t="shared" si="54"/>
        <v>0.4280291621453239</v>
      </c>
      <c r="Z106" s="2">
        <f t="shared" si="54"/>
        <v>0.5787602810429223</v>
      </c>
      <c r="AA106" s="2">
        <f t="shared" si="54"/>
        <v>0.5431692094313454</v>
      </c>
      <c r="AB106" s="2">
        <f t="shared" si="54"/>
        <v>0.7959092252972217</v>
      </c>
      <c r="AC106" s="2">
        <f t="shared" si="54"/>
        <v>1.0450248000809799</v>
      </c>
      <c r="AD106" s="2">
        <f t="shared" si="54"/>
        <v>0.6999176479240696</v>
      </c>
      <c r="AE106" s="2">
        <f t="shared" si="54"/>
        <v>0.9095093768038703</v>
      </c>
      <c r="AF106" s="2">
        <f t="shared" si="54"/>
        <v>0.597735093455825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Sreedharan</dc:creator>
  <cp:keywords/>
  <dc:description/>
  <cp:lastModifiedBy>sreedhj</cp:lastModifiedBy>
  <dcterms:created xsi:type="dcterms:W3CDTF">2011-08-23T08:49:31Z</dcterms:created>
  <dcterms:modified xsi:type="dcterms:W3CDTF">2011-09-02T12:10:24Z</dcterms:modified>
  <cp:category/>
  <cp:version/>
  <cp:contentType/>
  <cp:contentStatus/>
</cp:coreProperties>
</file>